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tabRatio="776" firstSheet="16" activeTab="18"/>
  </bookViews>
  <sheets>
    <sheet name="1-7月一般公共预算收入" sheetId="1" r:id="rId1"/>
    <sheet name="1-7月一般公共预算支出" sheetId="2" r:id="rId2"/>
    <sheet name="1-7月本级一般公共预算支出" sheetId="3" r:id="rId3"/>
    <sheet name="1-7月基金收入" sheetId="4" r:id="rId4"/>
    <sheet name="1-7月基金支出" sheetId="5" r:id="rId5"/>
    <sheet name="1-7月国有资本收入" sheetId="6" r:id="rId6"/>
    <sheet name="1-7月国有资本支出" sheetId="7" r:id="rId7"/>
    <sheet name="一般公共预算收入调整" sheetId="8" r:id="rId8"/>
    <sheet name="一般公共预算财力调整" sheetId="9" r:id="rId9"/>
    <sheet name="一般公共预算支出调整" sheetId="10" r:id="rId10"/>
    <sheet name="一般公共支出（项级）" sheetId="11" r:id="rId11"/>
    <sheet name="一般公共预算支出经济分类表" sheetId="12" r:id="rId12"/>
    <sheet name="基金预算收入调整" sheetId="13" r:id="rId13"/>
    <sheet name="基金预算支出调整" sheetId="14" r:id="rId14"/>
    <sheet name="国有资本预算收入调整" sheetId="15" r:id="rId15"/>
    <sheet name="国有资本预算支出调整" sheetId="16" r:id="rId16"/>
    <sheet name="社保基金收入预算调整" sheetId="17" r:id="rId17"/>
    <sheet name="社保基金支出预算调整" sheetId="18" r:id="rId18"/>
    <sheet name="债务情况" sheetId="19" r:id="rId19"/>
    <sheet name="税收返还和转移支付表" sheetId="20" r:id="rId20"/>
  </sheets>
  <definedNames>
    <definedName name="_xlnm.Print_Area" localSheetId="1">'1-7月一般公共预算支出'!$A$1:$G$28</definedName>
    <definedName name="_xlnm.Print_Area" localSheetId="2">'1-7月本级一般公共预算支出'!$A$1:$F$29</definedName>
    <definedName name="_xlnm.Print_Area" localSheetId="3">'1-7月基金收入'!$A$1:$G$10</definedName>
    <definedName name="_xlnm.Print_Area" localSheetId="4">'1-7月基金支出'!$A$1:$G$9</definedName>
    <definedName name="_xlnm.Print_Area" localSheetId="5">'1-7月国有资本收入'!$A$1:$G$8</definedName>
    <definedName name="_xlnm.Print_Area" localSheetId="6">'1-7月国有资本支出'!$A$1:$G$8</definedName>
    <definedName name="_xlnm.Print_Area" localSheetId="7">'一般公共预算收入调整'!$A$1:$E$26</definedName>
    <definedName name="_xlnm.Print_Area" localSheetId="8">'一般公共预算财力调整'!$A$1:$F$19</definedName>
    <definedName name="_xlnm.Print_Area" localSheetId="9">'一般公共预算支出调整'!$A$1:$E$28</definedName>
  </definedNames>
  <calcPr fullCalcOnLoad="1" iterate="1" iterateCount="100" iterateDelta="0.001"/>
</workbook>
</file>

<file path=xl/comments10.xml><?xml version="1.0" encoding="utf-8"?>
<comments xmlns="http://schemas.openxmlformats.org/spreadsheetml/2006/main">
  <authors>
    <author>Administrator</author>
  </authors>
  <commentList>
    <comment ref="B31" authorId="0">
      <text>
        <r>
          <rPr>
            <sz val="9"/>
            <rFont val="宋体"/>
            <family val="0"/>
          </rPr>
          <t>Administrator:
八项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E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162518-50000
</t>
        </r>
      </text>
    </comment>
  </commentList>
</comments>
</file>

<file path=xl/sharedStrings.xml><?xml version="1.0" encoding="utf-8"?>
<sst xmlns="http://schemas.openxmlformats.org/spreadsheetml/2006/main" count="978" uniqueCount="685">
  <si>
    <t>附表1</t>
  </si>
  <si>
    <t>海沧区2020年1-7月一般公共预算收入执行情况表</t>
  </si>
  <si>
    <t>单位：万元</t>
  </si>
  <si>
    <t>预算科目</t>
  </si>
  <si>
    <t>本年               预算数</t>
  </si>
  <si>
    <t>累计收入数</t>
  </si>
  <si>
    <t>比上年同期</t>
  </si>
  <si>
    <t>完成             预算%</t>
  </si>
  <si>
    <t>镇街</t>
  </si>
  <si>
    <t>本级</t>
  </si>
  <si>
    <r>
      <t>2020</t>
    </r>
    <r>
      <rPr>
        <sz val="12"/>
        <rFont val="宋体"/>
        <family val="0"/>
      </rPr>
      <t>年</t>
    </r>
  </si>
  <si>
    <r>
      <t>2019</t>
    </r>
    <r>
      <rPr>
        <sz val="12"/>
        <rFont val="宋体"/>
        <family val="0"/>
      </rPr>
      <t>年</t>
    </r>
  </si>
  <si>
    <t>增减±</t>
  </si>
  <si>
    <t>增长%</t>
  </si>
  <si>
    <t>财政收入合计</t>
  </si>
  <si>
    <t>一、税务部门-税收收入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</si>
  <si>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</si>
  <si>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</si>
  <si>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</si>
  <si>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</si>
  <si>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</si>
  <si>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</si>
  <si>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</si>
  <si>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</si>
  <si>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</si>
  <si>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耕地占用税</t>
  </si>
  <si>
    <t xml:space="preserve">    环境保护税</t>
  </si>
  <si>
    <t xml:space="preserve">    其他税收收入</t>
  </si>
  <si>
    <t>二、财政部门-非税收入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</si>
  <si>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</si>
  <si>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</si>
  <si>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</si>
  <si>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</si>
  <si>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其他收入</t>
  </si>
  <si>
    <t>注：其他税收收入主要指有关已停征税种的尾欠等，包括营业税。</t>
  </si>
  <si>
    <t>附表2</t>
  </si>
  <si>
    <t>海沧区2020年1-7月一般公共预算支出执行情况表</t>
  </si>
  <si>
    <t>本年             预算数</t>
  </si>
  <si>
    <t>累计支出数</t>
  </si>
  <si>
    <t>完成         预算%</t>
  </si>
  <si>
    <t>2020年</t>
  </si>
  <si>
    <t>2019年</t>
  </si>
  <si>
    <t>增减额</t>
  </si>
  <si>
    <t>增减%</t>
  </si>
  <si>
    <t>财政支出合计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</si>
  <si>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</si>
  <si>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</si>
  <si>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</si>
  <si>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</si>
  <si>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</si>
  <si>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</si>
  <si>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</si>
  <si>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</si>
  <si>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</si>
  <si>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</si>
  <si>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</si>
  <si>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</si>
  <si>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</si>
  <si>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</si>
  <si>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</si>
  <si>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</si>
  <si>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</si>
  <si>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十八、灾害防治及应急管理支出</t>
  </si>
  <si>
    <t>十九、预备费</t>
  </si>
  <si>
    <t>二十、其他支出</t>
  </si>
  <si>
    <t>二十一、债务付息支出</t>
  </si>
  <si>
    <t>注：2020年和2019年的1-7月的支出中含上级专项支出，分别为6487万元和13023万元</t>
  </si>
  <si>
    <t>附表3</t>
  </si>
  <si>
    <t>海沧区本级2020年1-7月一般公共预算支出执行情况表</t>
  </si>
  <si>
    <t>合计</t>
  </si>
  <si>
    <t>区本级</t>
  </si>
  <si>
    <t>上级转移</t>
  </si>
  <si>
    <t>（1）</t>
  </si>
  <si>
    <t>（2）=（3）+（4）</t>
  </si>
  <si>
    <t>（3）</t>
  </si>
  <si>
    <t>（4）</t>
  </si>
  <si>
    <t>（5）=（3）/（1）</t>
  </si>
  <si>
    <t>附表4</t>
  </si>
  <si>
    <t>海沧区2020年1-7月基金预算收入执行情况表</t>
  </si>
  <si>
    <r>
      <t>本年</t>
    </r>
    <r>
      <rPr>
        <sz val="12"/>
        <rFont val="宋体"/>
        <family val="0"/>
      </rPr>
      <t xml:space="preserve">               </t>
    </r>
    <r>
      <rPr>
        <sz val="12"/>
        <rFont val="宋体"/>
        <family val="0"/>
      </rPr>
      <t>预算数</t>
    </r>
  </si>
  <si>
    <r>
      <t>完成</t>
    </r>
    <r>
      <rPr>
        <sz val="12"/>
        <rFont val="宋体"/>
        <family val="0"/>
      </rPr>
      <t xml:space="preserve">             </t>
    </r>
    <r>
      <rPr>
        <sz val="12"/>
        <rFont val="宋体"/>
        <family val="0"/>
      </rPr>
      <t>预算</t>
    </r>
    <r>
      <rPr>
        <sz val="12"/>
        <rFont val="宋体"/>
        <family val="0"/>
      </rPr>
      <t>%</t>
    </r>
  </si>
  <si>
    <r>
      <t>增长</t>
    </r>
    <r>
      <rPr>
        <sz val="12"/>
        <rFont val="宋体"/>
        <family val="0"/>
      </rPr>
      <t>%</t>
    </r>
  </si>
  <si>
    <t>基金收入合计</t>
  </si>
  <si>
    <t>一、国有土地使用权出让金收入</t>
  </si>
  <si>
    <t xml:space="preserve">       其中：缴纳新增建设有偿使用费</t>
  </si>
  <si>
    <t>二、国有土地收益基金收入</t>
  </si>
  <si>
    <t>三、农业土地开发资金收入</t>
  </si>
  <si>
    <t>附表5</t>
  </si>
  <si>
    <t>海沧区2020年1-7月基金预算支出执行情况表</t>
  </si>
  <si>
    <t>市专项</t>
  </si>
  <si>
    <t>全口径</t>
  </si>
  <si>
    <t>基金支出合计</t>
  </si>
  <si>
    <t>一、城乡社区支出</t>
  </si>
  <si>
    <t>二、债务付息支出</t>
  </si>
  <si>
    <t>注：2020和2019年1-7月支出中不含上级专项支出2026万元和306万元。</t>
  </si>
  <si>
    <t>其他支出</t>
  </si>
  <si>
    <t>文化体育与传媒</t>
  </si>
  <si>
    <t>附表6</t>
  </si>
  <si>
    <t>海沧区2020年1-7月国有资本预算收入执行情况表</t>
  </si>
  <si>
    <t>国有资本经营收入合计</t>
  </si>
  <si>
    <t>一、利润收入</t>
  </si>
  <si>
    <t>二、产权转让收入</t>
  </si>
  <si>
    <t>附表7</t>
  </si>
  <si>
    <r>
      <t>海沧区</t>
    </r>
    <r>
      <rPr>
        <sz val="16"/>
        <rFont val="Times New Roman"/>
        <family val="1"/>
      </rPr>
      <t>2020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1-7</t>
    </r>
    <r>
      <rPr>
        <sz val="16"/>
        <rFont val="黑体"/>
        <family val="3"/>
      </rPr>
      <t>月国有资本预算支出执行情况表</t>
    </r>
  </si>
  <si>
    <t>区级国有资本预算支出合计</t>
  </si>
  <si>
    <t>一、国有企业资本金注入</t>
  </si>
  <si>
    <t>二、其他国有资本经营预算支出</t>
  </si>
  <si>
    <t>附表8</t>
  </si>
  <si>
    <t>海沧区2020年一般公共预算收入调整表</t>
  </si>
  <si>
    <t>年初预算数</t>
  </si>
  <si>
    <t>预算变更数</t>
  </si>
  <si>
    <t>调整后预算数</t>
  </si>
  <si>
    <t>调整%</t>
  </si>
  <si>
    <t>2016决算数（同口径）</t>
  </si>
  <si>
    <t>全区</t>
  </si>
  <si>
    <t>比增</t>
  </si>
  <si>
    <t>街道</t>
  </si>
  <si>
    <t>说明：调整后收入增幅由年初预算的1%降为-15%</t>
  </si>
  <si>
    <t>附表9</t>
  </si>
  <si>
    <t>海沧区2020年一般公共预算财力调整表</t>
  </si>
  <si>
    <t>序号</t>
  </si>
  <si>
    <t>收入项目</t>
  </si>
  <si>
    <t>年初预算</t>
  </si>
  <si>
    <t>调整数</t>
  </si>
  <si>
    <t>调整后预算</t>
  </si>
  <si>
    <t>一</t>
  </si>
  <si>
    <t>区级财政收入</t>
  </si>
  <si>
    <t>二</t>
  </si>
  <si>
    <t>财政体制缴补</t>
  </si>
  <si>
    <t>上级体制补助收入</t>
  </si>
  <si>
    <t>其中：税收返还</t>
  </si>
  <si>
    <t xml:space="preserve">      一般转移收入</t>
  </si>
  <si>
    <t xml:space="preserve">      特殊转移收入</t>
  </si>
  <si>
    <t>减：上解上级支出</t>
  </si>
  <si>
    <t>加：街道上解</t>
  </si>
  <si>
    <t>减：体制补助街道支出</t>
  </si>
  <si>
    <t>三</t>
  </si>
  <si>
    <t>当年财力合计</t>
  </si>
  <si>
    <t>四</t>
  </si>
  <si>
    <t>调入预算稳定调节基金</t>
  </si>
  <si>
    <t>五</t>
  </si>
  <si>
    <t>调入资金</t>
  </si>
  <si>
    <t>六</t>
  </si>
  <si>
    <t>一般债务收入</t>
  </si>
  <si>
    <t>七</t>
  </si>
  <si>
    <t>上年结余</t>
  </si>
  <si>
    <t>八</t>
  </si>
  <si>
    <t>累计可用结余</t>
  </si>
  <si>
    <t>附表10</t>
  </si>
  <si>
    <t>海沧区2020年一般公共预算支出调整表</t>
  </si>
  <si>
    <t>科目</t>
  </si>
  <si>
    <t>二十二、债务发行费用支出</t>
  </si>
  <si>
    <t>一般预算支出小计</t>
  </si>
  <si>
    <t>注：我区无下级乡镇，区级即区本级</t>
  </si>
  <si>
    <t>八项</t>
  </si>
  <si>
    <t>附表11</t>
  </si>
  <si>
    <t>2020年海沧区一般公共预算支出明细表（调整后）</t>
  </si>
  <si>
    <t>科目名称</t>
  </si>
  <si>
    <t>2020年预算数</t>
  </si>
  <si>
    <t>其中：基本支出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</si>
  <si>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</si>
  <si>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</si>
  <si>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</si>
  <si>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</si>
  <si>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</si>
  <si>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</si>
  <si>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</si>
  <si>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其他人大事务支出</t>
  </si>
  <si>
    <t xml:space="preserve">    政协事务</t>
  </si>
  <si>
    <t xml:space="preserve">      政协会议</t>
  </si>
  <si>
    <t xml:space="preserve">      参政议政</t>
  </si>
  <si>
    <t xml:space="preserve">      事业运行</t>
  </si>
  <si>
    <t xml:space="preserve">      其他政协事务支出</t>
  </si>
  <si>
    <t xml:space="preserve">    政府办公厅(室)及相关机构事务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</si>
  <si>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</si>
  <si>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</si>
  <si>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</si>
  <si>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</si>
  <si>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</si>
  <si>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</si>
  <si>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物价管理</t>
  </si>
  <si>
    <t xml:space="preserve">    统计信息事务</t>
  </si>
  <si>
    <t xml:space="preserve">      机关服务</t>
  </si>
  <si>
    <t xml:space="preserve">      专项统计业务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</si>
  <si>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</si>
  <si>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</si>
  <si>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</si>
  <si>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</si>
  <si>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财政国库业务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</si>
  <si>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</si>
  <si>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</si>
  <si>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</si>
  <si>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</si>
  <si>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</si>
  <si>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</si>
  <si>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</si>
  <si>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</si>
  <si>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</si>
  <si>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海关事务</t>
  </si>
  <si>
    <t xml:space="preserve">      其他海关事务支出</t>
  </si>
  <si>
    <t xml:space="preserve">    纪检监察事务</t>
  </si>
  <si>
    <t xml:space="preserve">      大案要案查处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</si>
  <si>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</si>
  <si>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</si>
  <si>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</si>
  <si>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</si>
  <si>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招商引资</t>
  </si>
  <si>
    <t xml:space="preserve">      其他商贸事务支出</t>
  </si>
  <si>
    <t xml:space="preserve">    港澳台事务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</si>
  <si>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</si>
  <si>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</si>
  <si>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</si>
  <si>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</si>
  <si>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</si>
  <si>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</si>
  <si>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</si>
  <si>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</si>
  <si>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</si>
  <si>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</si>
  <si>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</si>
  <si>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</si>
  <si>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</si>
  <si>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</si>
  <si>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</si>
  <si>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</si>
  <si>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华侨事务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</si>
  <si>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</si>
  <si>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</si>
  <si>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</si>
  <si>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</si>
  <si>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</si>
  <si>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</si>
  <si>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</si>
  <si>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</si>
  <si>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</si>
  <si>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</si>
  <si>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</si>
  <si>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国防教育</t>
  </si>
  <si>
    <t xml:space="preserve">      民兵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</si>
  <si>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</si>
  <si>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</si>
  <si>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</si>
  <si>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</si>
  <si>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其他武装警察部队支出</t>
  </si>
  <si>
    <t xml:space="preserve">    公安</t>
  </si>
  <si>
    <t xml:space="preserve">      其他公安支出</t>
  </si>
  <si>
    <t xml:space="preserve">    检察</t>
  </si>
  <si>
    <t xml:space="preserve">      “两房”建设</t>
  </si>
  <si>
    <t xml:space="preserve">      其他检察支出</t>
  </si>
  <si>
    <t xml:space="preserve">    法院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</si>
  <si>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</si>
  <si>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</si>
  <si>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</si>
  <si>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</si>
  <si>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</si>
  <si>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  法制建设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</si>
  <si>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</si>
  <si>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</si>
  <si>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</si>
  <si>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</si>
  <si>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</si>
  <si>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</si>
  <si>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</si>
  <si>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</si>
  <si>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</si>
  <si>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</si>
  <si>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</si>
  <si>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</si>
  <si>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</si>
  <si>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中专教育</t>
  </si>
  <si>
    <t xml:space="preserve">    特殊教育</t>
  </si>
  <si>
    <t xml:space="preserve">      其他特殊教育支出</t>
  </si>
  <si>
    <t xml:space="preserve">    进修及培训</t>
  </si>
  <si>
    <t xml:space="preserve">      其他进修及培训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</si>
  <si>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</si>
  <si>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</si>
  <si>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</si>
  <si>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</si>
  <si>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</si>
  <si>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</si>
  <si>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</si>
  <si>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</si>
  <si>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</si>
  <si>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社会科学</t>
  </si>
  <si>
    <t xml:space="preserve">      其他社会科学支出</t>
  </si>
  <si>
    <t xml:space="preserve">    科学技术普及</t>
  </si>
  <si>
    <t xml:space="preserve">      科普活动</t>
  </si>
  <si>
    <t xml:space="preserve">  文化旅游体育与传媒支出</t>
  </si>
  <si>
    <t xml:space="preserve">    文化和旅游</t>
  </si>
  <si>
    <t xml:space="preserve">      图书馆</t>
  </si>
  <si>
    <t xml:space="preserve">      艺术表演场所</t>
  </si>
  <si>
    <t xml:space="preserve">      群众文化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</si>
  <si>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</si>
  <si>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</si>
  <si>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</si>
  <si>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</si>
  <si>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</si>
  <si>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</si>
  <si>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</si>
  <si>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体育竞赛</t>
  </si>
  <si>
    <t xml:space="preserve">      群众体育</t>
  </si>
  <si>
    <t xml:space="preserve">      其他体育支出</t>
  </si>
  <si>
    <t xml:space="preserve">    广播电视</t>
  </si>
  <si>
    <t xml:space="preserve">      广播</t>
  </si>
  <si>
    <t xml:space="preserve">      电视</t>
  </si>
  <si>
    <t xml:space="preserve">    其他文化体育与传媒支出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</si>
  <si>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</si>
  <si>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</si>
  <si>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</si>
  <si>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</si>
  <si>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</si>
  <si>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</si>
  <si>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</si>
  <si>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</si>
  <si>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</si>
  <si>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</si>
  <si>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</si>
  <si>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</si>
  <si>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</si>
  <si>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</si>
  <si>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</si>
  <si>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</si>
  <si>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</si>
  <si>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</si>
  <si>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</si>
  <si>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</si>
  <si>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</si>
  <si>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</si>
  <si>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就业补助</t>
  </si>
  <si>
    <t xml:space="preserve">      就业创业服务补贴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</si>
  <si>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</si>
  <si>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</si>
  <si>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</si>
  <si>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</si>
  <si>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</si>
  <si>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</si>
  <si>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</si>
  <si>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</si>
  <si>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</si>
  <si>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</si>
  <si>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</si>
  <si>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社会福利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</si>
  <si>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</si>
  <si>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</si>
  <si>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</si>
  <si>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</si>
  <si>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</si>
  <si>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</si>
  <si>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</si>
  <si>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</si>
  <si>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</si>
  <si>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</si>
  <si>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</si>
  <si>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</si>
  <si>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</si>
  <si>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</si>
  <si>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</si>
  <si>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</si>
  <si>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流浪乞讨人员救助支出</t>
  </si>
  <si>
    <t xml:space="preserve">    其他生活救助</t>
  </si>
  <si>
    <t xml:space="preserve">      其他城市生活救助</t>
  </si>
  <si>
    <t xml:space="preserve">    财政对基本养老保险基金的补助</t>
  </si>
  <si>
    <t xml:space="preserve">      财政对城乡居民基本养老保险基金的补助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</si>
  <si>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</si>
  <si>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</si>
  <si>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</si>
  <si>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</si>
  <si>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</si>
  <si>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</si>
  <si>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</si>
  <si>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</si>
  <si>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</si>
  <si>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</si>
  <si>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</si>
  <si>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</si>
  <si>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</si>
  <si>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</si>
  <si>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</si>
  <si>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</si>
  <si>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</si>
  <si>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</si>
  <si>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</si>
  <si>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</si>
  <si>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</si>
  <si>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</si>
  <si>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</si>
  <si>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</si>
  <si>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</si>
  <si>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</si>
  <si>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</si>
  <si>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</si>
  <si>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</si>
  <si>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</si>
  <si>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</si>
  <si>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财政对基本医疗保险基金的补助</t>
  </si>
  <si>
    <t xml:space="preserve">      财政对城乡居民基本医疗保险基金的补助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</si>
  <si>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</si>
  <si>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</si>
  <si>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</si>
  <si>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</si>
  <si>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</si>
  <si>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</si>
  <si>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</si>
  <si>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</si>
  <si>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</si>
  <si>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自然生态保护</t>
  </si>
  <si>
    <t xml:space="preserve">      农村环境保护</t>
  </si>
  <si>
    <t xml:space="preserve">    污染减排</t>
  </si>
  <si>
    <t xml:space="preserve">       减排专项支出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</si>
  <si>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</si>
  <si>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</si>
  <si>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</si>
  <si>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</si>
  <si>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</si>
  <si>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</si>
  <si>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</si>
  <si>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</si>
  <si>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</si>
  <si>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</si>
  <si>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</si>
  <si>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</si>
  <si>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</si>
  <si>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</si>
  <si>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</si>
  <si>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</si>
  <si>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</si>
  <si>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</si>
  <si>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</si>
  <si>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</si>
  <si>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</si>
  <si>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</si>
  <si>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农业行业业务管理</t>
  </si>
  <si>
    <t xml:space="preserve">      农业生产支持补贴</t>
  </si>
  <si>
    <t xml:space="preserve">      农业资源保护修复与利用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</si>
  <si>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</si>
  <si>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</si>
  <si>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</si>
  <si>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</si>
  <si>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</si>
  <si>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</si>
  <si>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</si>
  <si>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执法与监督</t>
  </si>
  <si>
    <t xml:space="preserve">      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</si>
  <si>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</si>
  <si>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</si>
  <si>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</si>
  <si>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水利工程运行与维护</t>
  </si>
  <si>
    <t xml:space="preserve">      水利前期工作</t>
  </si>
  <si>
    <t xml:space="preserve">      防汛</t>
  </si>
  <si>
    <t xml:space="preserve">      抗旱</t>
  </si>
  <si>
    <t xml:space="preserve">      其他水利支出</t>
  </si>
  <si>
    <t xml:space="preserve">    扶贫</t>
  </si>
  <si>
    <t xml:space="preserve">      其他扶贫支出</t>
  </si>
  <si>
    <t xml:space="preserve">    农村综合改革</t>
  </si>
  <si>
    <t xml:space="preserve">      对村民委员会和村党支部的补助</t>
  </si>
  <si>
    <t xml:space="preserve">      对村集体经济组织的补助</t>
  </si>
  <si>
    <t xml:space="preserve">      其他农村综合改革支出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</si>
  <si>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</si>
  <si>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</si>
  <si>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</si>
  <si>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</si>
  <si>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公路养护</t>
  </si>
  <si>
    <t xml:space="preserve">      交通运输信息化建设</t>
  </si>
  <si>
    <t xml:space="preserve">      公路和运输安全</t>
  </si>
  <si>
    <t xml:space="preserve">      其他公路水路运输支出</t>
  </si>
  <si>
    <t xml:space="preserve">    成品油价格改革对交通运输的补贴</t>
  </si>
  <si>
    <t xml:space="preserve">      对农村道路客运的补贴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</si>
  <si>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</si>
  <si>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</si>
  <si>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</si>
  <si>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</si>
  <si>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工业和信息产业监管</t>
  </si>
  <si>
    <t xml:space="preserve">      信息安全建设</t>
  </si>
  <si>
    <t xml:space="preserve">      工业和信息产业支持</t>
  </si>
  <si>
    <t xml:space="preserve">    国有资产监管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</si>
  <si>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</si>
  <si>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</si>
  <si>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</si>
  <si>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</si>
  <si>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其他资源勘探信息等支出</t>
  </si>
  <si>
    <t xml:space="preserve">  金融支出</t>
  </si>
  <si>
    <t xml:space="preserve">    其他金融支出</t>
  </si>
  <si>
    <t xml:space="preserve">      其他金融支出</t>
  </si>
  <si>
    <t xml:space="preserve">  自然资源海洋气象等支出</t>
  </si>
  <si>
    <t xml:space="preserve">    自然资源事务</t>
  </si>
  <si>
    <t xml:space="preserve">      海域与海岛管理</t>
  </si>
  <si>
    <t xml:space="preserve">      其他自然资源事务支出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</si>
  <si>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</si>
  <si>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</si>
  <si>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</si>
  <si>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</si>
  <si>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其他保障性安居工程支出</t>
  </si>
  <si>
    <t xml:space="preserve">    住房改革支出</t>
  </si>
  <si>
    <t xml:space="preserve">      购房补贴</t>
  </si>
  <si>
    <t xml:space="preserve">  灾害防治及应急管理支出</t>
  </si>
  <si>
    <t xml:space="preserve">    应急管理事务</t>
  </si>
  <si>
    <t xml:space="preserve">      安全监管</t>
  </si>
  <si>
    <t xml:space="preserve">    消防事务</t>
  </si>
  <si>
    <t xml:space="preserve">      其他消防事务支出</t>
  </si>
  <si>
    <t>预备费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</si>
  <si>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</si>
  <si>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</si>
  <si>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</si>
  <si>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</si>
  <si>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</si>
  <si>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</si>
  <si>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</si>
  <si>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</si>
  <si>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附表12</t>
  </si>
  <si>
    <t>2020年海沧区一般公共预算支出经济分类情况表 （调整后）</t>
  </si>
  <si>
    <t>项       目</t>
  </si>
  <si>
    <t>机关工资福利支出</t>
  </si>
  <si>
    <t xml:space="preserve"> 工资奖金津补贴</t>
  </si>
  <si>
    <t xml:space="preserve"> 社会保障缴费</t>
  </si>
  <si>
    <t xml:space="preserve"> 住房公积金 </t>
  </si>
  <si>
    <t xml:space="preserve"> 其他工资福利支出</t>
  </si>
  <si>
    <t>机关商品和服务支出</t>
  </si>
  <si>
    <t xml:space="preserve"> 办公经费</t>
  </si>
  <si>
    <t xml:space="preserve"> 会议费</t>
  </si>
  <si>
    <t xml:space="preserve"> 培训费</t>
  </si>
  <si>
    <t xml:space="preserve"> 专用材料购置费</t>
  </si>
  <si>
    <t xml:space="preserve"> 委托业务费</t>
  </si>
  <si>
    <t xml:space="preserve"> 公务接待费</t>
  </si>
  <si>
    <t xml:space="preserve"> 因公出国（境）费用</t>
  </si>
  <si>
    <t xml:space="preserve"> 公务用车运行维护费</t>
  </si>
  <si>
    <t xml:space="preserve"> 维修（护）费</t>
  </si>
  <si>
    <t xml:space="preserve"> 其他商品和服务支出</t>
  </si>
  <si>
    <t>机关资本性支出（一）</t>
  </si>
  <si>
    <t xml:space="preserve"> 基础设施建设</t>
  </si>
  <si>
    <t xml:space="preserve"> 公务用车购置</t>
  </si>
  <si>
    <t xml:space="preserve"> 设备购置</t>
  </si>
  <si>
    <t xml:space="preserve"> 大型修缮</t>
  </si>
  <si>
    <t xml:space="preserve"> 其他资本性支出</t>
  </si>
  <si>
    <t>机关资本性支出（二）</t>
  </si>
  <si>
    <t>对事业单位经常性补助</t>
  </si>
  <si>
    <t xml:space="preserve"> 工资福利支出</t>
  </si>
  <si>
    <t xml:space="preserve"> 商品和服务支出</t>
  </si>
  <si>
    <t>对事业单位资本性补助</t>
  </si>
  <si>
    <t xml:space="preserve"> 资本性支出（一）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</si>
  <si>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</si>
  <si>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</si>
  <si>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</si>
  <si>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</si>
  <si>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</si>
  <si>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</si>
  <si>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>对企业资本性支出（一）</t>
  </si>
  <si>
    <t>对个人和家庭的补助</t>
  </si>
  <si>
    <t xml:space="preserve"> 社会福利和救助</t>
  </si>
  <si>
    <t xml:space="preserve"> 助学金
</t>
  </si>
  <si>
    <t xml:space="preserve"> 离退休费</t>
  </si>
  <si>
    <t xml:space="preserve"> 其他对个人和家庭补助</t>
  </si>
  <si>
    <t>对社会保障基金补助</t>
  </si>
  <si>
    <t xml:space="preserve"> 对社会保险基金补助</t>
  </si>
  <si>
    <t>债务利息及费用支出</t>
  </si>
  <si>
    <t xml:space="preserve"> 国内债务付息</t>
  </si>
  <si>
    <t xml:space="preserve"> 国内债务发行费用</t>
  </si>
  <si>
    <t>预备费及预留</t>
  </si>
  <si>
    <t xml:space="preserve"> 预备费</t>
  </si>
  <si>
    <t xml:space="preserve"> 赠与</t>
  </si>
  <si>
    <t xml:space="preserve"> 对民间非营利组织和群众性自治组织补贴</t>
  </si>
  <si>
    <t xml:space="preserve"> 其他支出</t>
  </si>
  <si>
    <t>注： 基本支出包括在职人员工资、津贴、年终考核奖，离退休人员经费，非在编人员经费，社会保险缴费，一般综合定额，交通费综合定额，工会福利经费等项目。</t>
  </si>
  <si>
    <t>附表13</t>
  </si>
  <si>
    <t>海沧区2020年基金预算收入调整表</t>
  </si>
  <si>
    <t>预算调整数</t>
  </si>
  <si>
    <t>国有土地使用权出让金收入</t>
  </si>
  <si>
    <t xml:space="preserve">   其中：土地出让价款收入</t>
  </si>
  <si>
    <t xml:space="preserve">   缴纳新增建设有偿使用费</t>
  </si>
  <si>
    <t>其他土地出让金收入</t>
  </si>
  <si>
    <t>国有土地收益基金收入</t>
  </si>
  <si>
    <t>农业土地开发资金收入</t>
  </si>
  <si>
    <t>加：上年结余</t>
  </si>
  <si>
    <t>加：上级结算补助</t>
  </si>
  <si>
    <t>加：专项债务收入</t>
  </si>
  <si>
    <t>加：抗疫特别国债收入</t>
  </si>
  <si>
    <t>减：上解市财政土地出让相关支出</t>
  </si>
  <si>
    <t>九</t>
  </si>
  <si>
    <t>减：专项债务还本支出</t>
  </si>
  <si>
    <t>可用财力</t>
  </si>
  <si>
    <t>附表14</t>
  </si>
  <si>
    <t>海沧区2020年基金预算支出调整表</t>
  </si>
  <si>
    <t>支出项目</t>
  </si>
  <si>
    <t>城乡社区支出</t>
  </si>
  <si>
    <t>国有土地使用权出让收入安排的支出</t>
  </si>
  <si>
    <t>其中：征地和拆迁补偿支出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</si>
  <si>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</si>
  <si>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</si>
  <si>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</si>
  <si>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</si>
  <si>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</si>
  <si>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其他国有土地使用权出让收入安排的支出</t>
  </si>
  <si>
    <t>国有土地收益基金安排的支出</t>
  </si>
  <si>
    <t>农业土地开发资金安排的支出</t>
  </si>
  <si>
    <t>国有土地使用权出让收入对应专项债务收入安排的支出</t>
  </si>
  <si>
    <t>其中：城市建设支出</t>
  </si>
  <si>
    <t>债务付息支出</t>
  </si>
  <si>
    <t>其中：国有土地使用权出让金债务利息支出</t>
  </si>
  <si>
    <t>债务发行费用支出</t>
  </si>
  <si>
    <t>其中：国有土地使用权出让金债务发行费用支出</t>
  </si>
  <si>
    <t>抗疫特别国债安排的支出</t>
  </si>
  <si>
    <t>其中：公共卫生体系建设</t>
  </si>
  <si>
    <t xml:space="preserve">      市政设施建设</t>
  </si>
  <si>
    <t xml:space="preserve"> 抗疫相关支出</t>
  </si>
  <si>
    <t>其中：援企稳岗补贴</t>
  </si>
  <si>
    <t xml:space="preserve">      其他抗疫相关支出</t>
  </si>
  <si>
    <t>支出合计</t>
  </si>
  <si>
    <t>附表15</t>
  </si>
  <si>
    <t>海沧区2020年国有资本经营预算收入调整表</t>
  </si>
  <si>
    <t>利润收入</t>
  </si>
  <si>
    <t>其中：其他国有国有资本经营预算企业利润收入</t>
  </si>
  <si>
    <t>收入合计</t>
  </si>
  <si>
    <t>减：调出资金</t>
  </si>
  <si>
    <t>国有资本累计可用财力</t>
  </si>
  <si>
    <t>附表16</t>
  </si>
  <si>
    <t>海沧区2020年国有资本经营预算支出调整表</t>
  </si>
  <si>
    <t>国有资本经营预算支出</t>
  </si>
  <si>
    <t>其中：其他国有企业资本金注入</t>
  </si>
  <si>
    <t>附表17</t>
  </si>
  <si>
    <t>2020年海沧区社会保险基金收入预算调整表</t>
  </si>
  <si>
    <t>项目</t>
  </si>
  <si>
    <r>
      <t>增减</t>
    </r>
    <r>
      <rPr>
        <sz val="12"/>
        <rFont val="Times New Roman"/>
        <family val="1"/>
      </rPr>
      <t>%</t>
    </r>
  </si>
  <si>
    <t>一、企业职工基本养老保险基金收入</t>
  </si>
  <si>
    <t xml:space="preserve">    其中：保险费收入</t>
  </si>
  <si>
    <t xml:space="preserve">          利息收入</t>
  </si>
  <si>
    <t>二、城乡居民社会养老保险基金收入</t>
  </si>
  <si>
    <t xml:space="preserve">          财政补贴收入</t>
  </si>
  <si>
    <t>三、机关事业单位基本养老保险基金收入</t>
  </si>
  <si>
    <t>四、城镇职工基本医疗保险基金收入</t>
  </si>
  <si>
    <t>五、城乡居民基本医疗保险基金收入</t>
  </si>
  <si>
    <t>六、生育保险基金收入</t>
  </si>
  <si>
    <t>七、工伤保险基金收入</t>
  </si>
  <si>
    <t>八、失业保险基金收入</t>
  </si>
  <si>
    <t>注：海沧区无社会保险基金收入，按规定以空表填列</t>
  </si>
  <si>
    <t>附表18</t>
  </si>
  <si>
    <t>2020年海沧区社会保险基金支出预算调整表</t>
  </si>
  <si>
    <t>一、企业职工基本养老保险基金支出</t>
  </si>
  <si>
    <t>　　其中：基本养老金支出</t>
  </si>
  <si>
    <t>二、城乡居民社会养老保险基金支出</t>
  </si>
  <si>
    <t>三、机关事业单位基本养老保险基金支出</t>
  </si>
  <si>
    <t xml:space="preserve">    其中：基本养老金支出</t>
  </si>
  <si>
    <t>四、城镇职工基本医疗保险基金支出</t>
  </si>
  <si>
    <t>　　其中：基本医疗保险待遇支出</t>
  </si>
  <si>
    <t>五、城乡居民基本医疗保险基金支出</t>
  </si>
  <si>
    <t>六、生育保险基金支出</t>
  </si>
  <si>
    <t>　　其中：生育保险待遇支出</t>
  </si>
  <si>
    <t>七、工伤保险基金支出</t>
  </si>
  <si>
    <t>　　其中：工伤保险待遇支出</t>
  </si>
  <si>
    <t>八、失业保险基金支出</t>
  </si>
  <si>
    <t>　　其中：失业保险金支出</t>
  </si>
  <si>
    <t>注：海沧区无社会保险基金支出，按规定以空表填列</t>
  </si>
  <si>
    <t>附表19</t>
  </si>
  <si>
    <t>海沧区2020年地方政府债务预算情况表</t>
  </si>
  <si>
    <t>单位:万元</t>
  </si>
  <si>
    <t>一般债券</t>
  </si>
  <si>
    <t>专项债券</t>
  </si>
  <si>
    <t>抗疫特别国债</t>
  </si>
  <si>
    <t>年初地方政府债务余额限额</t>
  </si>
  <si>
    <t>本年地方政府新增债务收入</t>
  </si>
  <si>
    <t>本年地方政府债务还本支出</t>
  </si>
  <si>
    <t>本年末地方政府债务余额</t>
  </si>
  <si>
    <t>本年末地方政府债务限额</t>
  </si>
  <si>
    <t>附表20</t>
  </si>
  <si>
    <t>2020年海沧区税收返还和转移支付项目情况表（调整后）</t>
  </si>
  <si>
    <t>一般公共预算</t>
  </si>
  <si>
    <t>政府性基金预算</t>
  </si>
  <si>
    <t>海沧</t>
  </si>
  <si>
    <t>嵩屿</t>
  </si>
  <si>
    <t>新阳</t>
  </si>
  <si>
    <t>东孚</t>
  </si>
  <si>
    <t xml:space="preserve">  一、税收返还</t>
  </si>
  <si>
    <t xml:space="preserve">  二、一般性转移支付支出</t>
  </si>
  <si>
    <t>其中：体制补助支出</t>
  </si>
  <si>
    <t xml:space="preserve">      结算补助支出</t>
  </si>
  <si>
    <t xml:space="preserve"> 三、专项转移支付支出</t>
  </si>
  <si>
    <t>一般公共服务支出</t>
  </si>
  <si>
    <t>公共安全支出</t>
  </si>
  <si>
    <t>教育</t>
  </si>
  <si>
    <t>社会保障和就业支出</t>
  </si>
  <si>
    <t>卫生健康支出</t>
  </si>
  <si>
    <t>节能环保</t>
  </si>
  <si>
    <t>农林水支出</t>
  </si>
  <si>
    <t>交通运输</t>
  </si>
  <si>
    <t>资源勘探信息等</t>
  </si>
  <si>
    <t>灾害防治及应急管理支出</t>
  </si>
  <si>
    <t>注：税收返还和转移支付均为对街道数据。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</si>
</sst>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 "/>
    <numFmt numFmtId="181" formatCode="0.00_ "/>
    <numFmt numFmtId="182" formatCode="#,##0_ "/>
    <numFmt numFmtId="183" formatCode="0.0_);[Red]\(0.0\)"/>
    <numFmt numFmtId="184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b/>
      <sz val="9"/>
      <name val="黑体"/>
      <family val="3"/>
    </font>
    <font>
      <b/>
      <sz val="11"/>
      <name val="PMingLiU"/>
      <family val="1"/>
    </font>
    <font>
      <sz val="10"/>
      <name val="Helv"/>
      <family val="2"/>
    </font>
    <font>
      <sz val="10.5"/>
      <name val="Times New Roman"/>
      <family val="1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b/>
      <sz val="12"/>
      <name val="黑体"/>
      <family val="3"/>
    </font>
    <font>
      <b/>
      <sz val="11"/>
      <color indexed="8"/>
      <name val="PMingLiU"/>
      <family val="1"/>
    </font>
    <font>
      <sz val="12"/>
      <name val="黑体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0"/>
      <name val="仿宋_GB2312"/>
      <family val="3"/>
    </font>
    <font>
      <sz val="11"/>
      <name val="Verdana"/>
      <family val="2"/>
    </font>
    <font>
      <sz val="16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>
        <color indexed="63"/>
      </top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0" fillId="5" borderId="1" applyNumberFormat="0" applyAlignment="0" applyProtection="0"/>
    <xf numFmtId="0" fontId="42" fillId="0" borderId="0" applyNumberFormat="0" applyFill="0" applyBorder="0" applyAlignment="0" applyProtection="0"/>
    <xf numFmtId="0" fontId="39" fillId="6" borderId="0" applyNumberFormat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7" fillId="0" borderId="0">
      <alignment/>
      <protection/>
    </xf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25" fillId="9" borderId="0" applyNumberFormat="0" applyBorder="0" applyAlignment="0" applyProtection="0"/>
    <xf numFmtId="0" fontId="0" fillId="2" borderId="2" applyNumberFormat="0" applyFont="0" applyAlignment="0" applyProtection="0"/>
    <xf numFmtId="0" fontId="9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40" fillId="5" borderId="1" applyNumberFormat="0" applyAlignment="0" applyProtection="0"/>
    <xf numFmtId="0" fontId="3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0" fillId="5" borderId="1" applyNumberFormat="0" applyAlignment="0" applyProtection="0"/>
    <xf numFmtId="0" fontId="25" fillId="9" borderId="0" applyNumberFormat="0" applyBorder="0" applyAlignment="0" applyProtection="0"/>
    <xf numFmtId="0" fontId="3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9" fillId="6" borderId="0" applyNumberFormat="0" applyBorder="0" applyAlignment="0" applyProtection="0"/>
    <xf numFmtId="0" fontId="27" fillId="0" borderId="5" applyNumberFormat="0" applyFill="0" applyAlignment="0" applyProtection="0"/>
    <xf numFmtId="0" fontId="39" fillId="6" borderId="0" applyNumberFormat="0" applyBorder="0" applyAlignment="0" applyProtection="0"/>
    <xf numFmtId="0" fontId="25" fillId="11" borderId="0" applyNumberFormat="0" applyBorder="0" applyAlignment="0" applyProtection="0"/>
    <xf numFmtId="0" fontId="40" fillId="5" borderId="1" applyNumberFormat="0" applyAlignment="0" applyProtection="0"/>
    <xf numFmtId="0" fontId="38" fillId="0" borderId="6" applyNumberFormat="0" applyFill="0" applyAlignment="0" applyProtection="0"/>
    <xf numFmtId="0" fontId="25" fillId="5" borderId="0" applyNumberFormat="0" applyBorder="0" applyAlignment="0" applyProtection="0"/>
    <xf numFmtId="0" fontId="29" fillId="12" borderId="7" applyNumberFormat="0" applyAlignment="0" applyProtection="0"/>
    <xf numFmtId="0" fontId="40" fillId="12" borderId="1" applyNumberFormat="0" applyAlignment="0" applyProtection="0"/>
    <xf numFmtId="0" fontId="9" fillId="10" borderId="0" applyNumberFormat="0" applyBorder="0" applyAlignment="0" applyProtection="0"/>
    <xf numFmtId="0" fontId="39" fillId="6" borderId="0" applyNumberFormat="0" applyBorder="0" applyAlignment="0" applyProtection="0"/>
    <xf numFmtId="0" fontId="45" fillId="13" borderId="8" applyNumberFormat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0" borderId="9" applyNumberFormat="0" applyFill="0" applyAlignment="0" applyProtection="0"/>
    <xf numFmtId="0" fontId="9" fillId="16" borderId="0" applyNumberFormat="0" applyBorder="0" applyAlignment="0" applyProtection="0"/>
    <xf numFmtId="0" fontId="25" fillId="7" borderId="0" applyNumberFormat="0" applyBorder="0" applyAlignment="0" applyProtection="0"/>
    <xf numFmtId="0" fontId="46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31" fillId="17" borderId="0" applyNumberFormat="0" applyBorder="0" applyAlignment="0" applyProtection="0"/>
    <xf numFmtId="0" fontId="9" fillId="17" borderId="0" applyNumberFormat="0" applyBorder="0" applyAlignment="0" applyProtection="0"/>
    <xf numFmtId="0" fontId="37" fillId="4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25" fillId="11" borderId="0" applyNumberFormat="0" applyBorder="0" applyAlignment="0" applyProtection="0"/>
    <xf numFmtId="0" fontId="41" fillId="0" borderId="0">
      <alignment/>
      <protection/>
    </xf>
    <xf numFmtId="0" fontId="9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1" fillId="0" borderId="0">
      <alignment/>
      <protection/>
    </xf>
    <xf numFmtId="0" fontId="9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5" borderId="1" applyNumberFormat="0" applyAlignment="0" applyProtection="0"/>
    <xf numFmtId="0" fontId="9" fillId="5" borderId="0" applyNumberFormat="0" applyBorder="0" applyAlignment="0" applyProtection="0"/>
    <xf numFmtId="0" fontId="25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0" fillId="5" borderId="1" applyNumberFormat="0" applyAlignment="0" applyProtection="0"/>
    <xf numFmtId="0" fontId="9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5" borderId="1" applyNumberFormat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41" fillId="0" borderId="0">
      <alignment/>
      <protection/>
    </xf>
    <xf numFmtId="0" fontId="31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41" fillId="0" borderId="0">
      <alignment/>
      <protection/>
    </xf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25" fillId="24" borderId="0" applyNumberFormat="0" applyBorder="0" applyAlignment="0" applyProtection="0"/>
    <xf numFmtId="0" fontId="32" fillId="0" borderId="3" applyNumberFormat="0" applyFill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9" fillId="22" borderId="0" applyNumberFormat="0" applyBorder="0" applyAlignment="0" applyProtection="0"/>
    <xf numFmtId="0" fontId="41" fillId="0" borderId="0">
      <alignment/>
      <protection/>
    </xf>
    <xf numFmtId="0" fontId="9" fillId="22" borderId="0" applyNumberFormat="0" applyBorder="0" applyAlignment="0" applyProtection="0"/>
    <xf numFmtId="0" fontId="41" fillId="0" borderId="0">
      <alignment/>
      <protection/>
    </xf>
    <xf numFmtId="0" fontId="9" fillId="22" borderId="0" applyNumberFormat="0" applyBorder="0" applyAlignment="0" applyProtection="0"/>
    <xf numFmtId="0" fontId="31" fillId="17" borderId="0" applyNumberFormat="0" applyBorder="0" applyAlignment="0" applyProtection="0"/>
    <xf numFmtId="0" fontId="41" fillId="0" borderId="0">
      <alignment/>
      <protection/>
    </xf>
    <xf numFmtId="0" fontId="25" fillId="8" borderId="0" applyNumberFormat="0" applyBorder="0" applyAlignment="0" applyProtection="0"/>
    <xf numFmtId="0" fontId="9" fillId="22" borderId="0" applyNumberFormat="0" applyBorder="0" applyAlignment="0" applyProtection="0"/>
    <xf numFmtId="0" fontId="31" fillId="17" borderId="0" applyNumberFormat="0" applyBorder="0" applyAlignment="0" applyProtection="0"/>
    <xf numFmtId="0" fontId="41" fillId="0" borderId="0">
      <alignment/>
      <protection/>
    </xf>
    <xf numFmtId="0" fontId="9" fillId="22" borderId="0" applyNumberFormat="0" applyBorder="0" applyAlignment="0" applyProtection="0"/>
    <xf numFmtId="0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0" borderId="3" applyNumberFormat="0" applyFill="0" applyAlignment="0" applyProtection="0"/>
    <xf numFmtId="0" fontId="41" fillId="0" borderId="0">
      <alignment/>
      <protection/>
    </xf>
    <xf numFmtId="0" fontId="31" fillId="17" borderId="0" applyNumberFormat="0" applyBorder="0" applyAlignment="0" applyProtection="0"/>
    <xf numFmtId="0" fontId="32" fillId="0" borderId="3" applyNumberFormat="0" applyFill="0" applyAlignment="0" applyProtection="0"/>
    <xf numFmtId="0" fontId="41" fillId="0" borderId="0">
      <alignment/>
      <protection/>
    </xf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0" borderId="11" applyNumberFormat="0" applyFill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25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5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28" fillId="0" borderId="12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25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12" fillId="0" borderId="11" applyNumberFormat="0" applyFill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5" fillId="23" borderId="0" applyNumberFormat="0" applyBorder="0" applyAlignment="0" applyProtection="0"/>
    <xf numFmtId="0" fontId="9" fillId="10" borderId="0" applyNumberFormat="0" applyBorder="0" applyAlignment="0" applyProtection="0"/>
    <xf numFmtId="0" fontId="25" fillId="2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5" fillId="23" borderId="0" applyNumberFormat="0" applyBorder="0" applyAlignment="0" applyProtection="0"/>
    <xf numFmtId="0" fontId="9" fillId="10" borderId="0" applyNumberFormat="0" applyBorder="0" applyAlignment="0" applyProtection="0"/>
    <xf numFmtId="0" fontId="25" fillId="23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8" borderId="0" applyNumberFormat="0" applyBorder="0" applyAlignment="0" applyProtection="0"/>
    <xf numFmtId="0" fontId="9" fillId="1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25" fillId="8" borderId="0" applyNumberFormat="0" applyBorder="0" applyAlignment="0" applyProtection="0"/>
    <xf numFmtId="0" fontId="9" fillId="3" borderId="0" applyNumberFormat="0" applyBorder="0" applyAlignment="0" applyProtection="0"/>
    <xf numFmtId="0" fontId="25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11" applyNumberFormat="0" applyFill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5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24" borderId="0" applyNumberFormat="0" applyBorder="0" applyAlignment="0" applyProtection="0"/>
    <xf numFmtId="0" fontId="9" fillId="3" borderId="0" applyNumberFormat="0" applyBorder="0" applyAlignment="0" applyProtection="0"/>
    <xf numFmtId="0" fontId="25" fillId="7" borderId="0" applyNumberFormat="0" applyBorder="0" applyAlignment="0" applyProtection="0"/>
    <xf numFmtId="0" fontId="9" fillId="14" borderId="0" applyNumberFormat="0" applyBorder="0" applyAlignment="0" applyProtection="0"/>
    <xf numFmtId="0" fontId="25" fillId="24" borderId="0" applyNumberFormat="0" applyBorder="0" applyAlignment="0" applyProtection="0"/>
    <xf numFmtId="0" fontId="9" fillId="3" borderId="0" applyNumberFormat="0" applyBorder="0" applyAlignment="0" applyProtection="0"/>
    <xf numFmtId="0" fontId="25" fillId="7" borderId="0" applyNumberFormat="0" applyBorder="0" applyAlignment="0" applyProtection="0"/>
    <xf numFmtId="0" fontId="9" fillId="14" borderId="0" applyNumberFormat="0" applyBorder="0" applyAlignment="0" applyProtection="0"/>
    <xf numFmtId="0" fontId="25" fillId="24" borderId="0" applyNumberFormat="0" applyBorder="0" applyAlignment="0" applyProtection="0"/>
    <xf numFmtId="0" fontId="12" fillId="0" borderId="11" applyNumberFormat="0" applyFill="0" applyAlignment="0" applyProtection="0"/>
    <xf numFmtId="0" fontId="9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9" borderId="0" applyNumberFormat="0" applyBorder="0" applyAlignment="0" applyProtection="0"/>
    <xf numFmtId="0" fontId="9" fillId="14" borderId="0" applyNumberFormat="0" applyBorder="0" applyAlignment="0" applyProtection="0"/>
    <xf numFmtId="0" fontId="25" fillId="9" borderId="0" applyNumberFormat="0" applyBorder="0" applyAlignment="0" applyProtection="0"/>
    <xf numFmtId="0" fontId="9" fillId="14" borderId="0" applyNumberFormat="0" applyBorder="0" applyAlignment="0" applyProtection="0"/>
    <xf numFmtId="0" fontId="46" fillId="0" borderId="5" applyNumberFormat="0" applyFill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40" fillId="5" borderId="1" applyNumberFormat="0" applyAlignment="0" applyProtection="0"/>
    <xf numFmtId="0" fontId="9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2" borderId="2" applyNumberFormat="0" applyFont="0" applyAlignment="0" applyProtection="0"/>
    <xf numFmtId="0" fontId="9" fillId="8" borderId="0" applyNumberFormat="0" applyBorder="0" applyAlignment="0" applyProtection="0"/>
    <xf numFmtId="0" fontId="25" fillId="7" borderId="0" applyNumberFormat="0" applyBorder="0" applyAlignment="0" applyProtection="0"/>
    <xf numFmtId="0" fontId="40" fillId="5" borderId="1" applyNumberFormat="0" applyAlignment="0" applyProtection="0"/>
    <xf numFmtId="0" fontId="9" fillId="8" borderId="0" applyNumberFormat="0" applyBorder="0" applyAlignment="0" applyProtection="0"/>
    <xf numFmtId="0" fontId="0" fillId="2" borderId="2" applyNumberFormat="0" applyFont="0" applyAlignment="0" applyProtection="0"/>
    <xf numFmtId="0" fontId="9" fillId="8" borderId="0" applyNumberFormat="0" applyBorder="0" applyAlignment="0" applyProtection="0"/>
    <xf numFmtId="0" fontId="25" fillId="7" borderId="0" applyNumberFormat="0" applyBorder="0" applyAlignment="0" applyProtection="0"/>
    <xf numFmtId="0" fontId="0" fillId="2" borderId="2" applyNumberFormat="0" applyFont="0" applyAlignment="0" applyProtection="0"/>
    <xf numFmtId="0" fontId="9" fillId="8" borderId="0" applyNumberFormat="0" applyBorder="0" applyAlignment="0" applyProtection="0"/>
    <xf numFmtId="0" fontId="25" fillId="7" borderId="0" applyNumberFormat="0" applyBorder="0" applyAlignment="0" applyProtection="0"/>
    <xf numFmtId="0" fontId="0" fillId="2" borderId="2" applyNumberFormat="0" applyFont="0" applyAlignment="0" applyProtection="0"/>
    <xf numFmtId="0" fontId="9" fillId="8" borderId="0" applyNumberFormat="0" applyBorder="0" applyAlignment="0" applyProtection="0"/>
    <xf numFmtId="0" fontId="17" fillId="0" borderId="0">
      <alignment/>
      <protection/>
    </xf>
    <xf numFmtId="0" fontId="0" fillId="2" borderId="2" applyNumberFormat="0" applyFont="0" applyAlignment="0" applyProtection="0"/>
    <xf numFmtId="0" fontId="9" fillId="8" borderId="0" applyNumberFormat="0" applyBorder="0" applyAlignment="0" applyProtection="0"/>
    <xf numFmtId="0" fontId="17" fillId="0" borderId="0">
      <alignment/>
      <protection/>
    </xf>
    <xf numFmtId="0" fontId="9" fillId="8" borderId="0" applyNumberFormat="0" applyBorder="0" applyAlignment="0" applyProtection="0"/>
    <xf numFmtId="0" fontId="40" fillId="5" borderId="1" applyNumberFormat="0" applyAlignment="0" applyProtection="0"/>
    <xf numFmtId="0" fontId="9" fillId="8" borderId="0" applyNumberFormat="0" applyBorder="0" applyAlignment="0" applyProtection="0"/>
    <xf numFmtId="0" fontId="40" fillId="5" borderId="1" applyNumberFormat="0" applyAlignment="0" applyProtection="0"/>
    <xf numFmtId="0" fontId="3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40" fillId="5" borderId="1" applyNumberFormat="0" applyAlignment="0" applyProtection="0"/>
    <xf numFmtId="0" fontId="9" fillId="8" borderId="0" applyNumberFormat="0" applyBorder="0" applyAlignment="0" applyProtection="0"/>
    <xf numFmtId="0" fontId="40" fillId="5" borderId="1" applyNumberFormat="0" applyAlignment="0" applyProtection="0"/>
    <xf numFmtId="0" fontId="9" fillId="10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2" fillId="0" borderId="11" applyNumberFormat="0" applyFill="0" applyAlignment="0" applyProtection="0"/>
    <xf numFmtId="0" fontId="45" fillId="13" borderId="8" applyNumberFormat="0" applyAlignment="0" applyProtection="0"/>
    <xf numFmtId="0" fontId="9" fillId="10" borderId="0" applyNumberFormat="0" applyBorder="0" applyAlignment="0" applyProtection="0"/>
    <xf numFmtId="0" fontId="45" fillId="13" borderId="8" applyNumberFormat="0" applyAlignment="0" applyProtection="0"/>
    <xf numFmtId="0" fontId="9" fillId="10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2" fillId="0" borderId="11" applyNumberFormat="0" applyFill="0" applyAlignment="0" applyProtection="0"/>
    <xf numFmtId="0" fontId="45" fillId="13" borderId="8" applyNumberFormat="0" applyAlignment="0" applyProtection="0"/>
    <xf numFmtId="0" fontId="9" fillId="10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45" fillId="13" borderId="8" applyNumberFormat="0" applyAlignment="0" applyProtection="0"/>
    <xf numFmtId="0" fontId="9" fillId="10" borderId="0" applyNumberFormat="0" applyBorder="0" applyAlignment="0" applyProtection="0"/>
    <xf numFmtId="0" fontId="12" fillId="0" borderId="11" applyNumberFormat="0" applyFill="0" applyAlignment="0" applyProtection="0"/>
    <xf numFmtId="0" fontId="45" fillId="13" borderId="8" applyNumberFormat="0" applyAlignment="0" applyProtection="0"/>
    <xf numFmtId="0" fontId="9" fillId="10" borderId="0" applyNumberFormat="0" applyBorder="0" applyAlignment="0" applyProtection="0"/>
    <xf numFmtId="0" fontId="12" fillId="0" borderId="11" applyNumberFormat="0" applyFill="0" applyAlignment="0" applyProtection="0"/>
    <xf numFmtId="0" fontId="45" fillId="13" borderId="8" applyNumberFormat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31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9" fillId="14" borderId="0" applyNumberFormat="0" applyBorder="0" applyAlignment="0" applyProtection="0"/>
    <xf numFmtId="0" fontId="25" fillId="24" borderId="0" applyNumberFormat="0" applyBorder="0" applyAlignment="0" applyProtection="0"/>
    <xf numFmtId="0" fontId="9" fillId="14" borderId="0" applyNumberFormat="0" applyBorder="0" applyAlignment="0" applyProtection="0"/>
    <xf numFmtId="0" fontId="25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31" fillId="17" borderId="0" applyNumberFormat="0" applyBorder="0" applyAlignment="0" applyProtection="0"/>
    <xf numFmtId="0" fontId="9" fillId="14" borderId="0" applyNumberFormat="0" applyBorder="0" applyAlignment="0" applyProtection="0"/>
    <xf numFmtId="0" fontId="31" fillId="17" borderId="0" applyNumberFormat="0" applyBorder="0" applyAlignment="0" applyProtection="0"/>
    <xf numFmtId="37" fontId="47" fillId="0" borderId="0">
      <alignment/>
      <protection/>
    </xf>
    <xf numFmtId="0" fontId="9" fillId="14" borderId="0" applyNumberFormat="0" applyBorder="0" applyAlignment="0" applyProtection="0"/>
    <xf numFmtId="0" fontId="31" fillId="17" borderId="0" applyNumberFormat="0" applyBorder="0" applyAlignment="0" applyProtection="0"/>
    <xf numFmtId="0" fontId="0" fillId="2" borderId="2" applyNumberFormat="0" applyFont="0" applyAlignment="0" applyProtection="0"/>
    <xf numFmtId="0" fontId="9" fillId="14" borderId="0" applyNumberFormat="0" applyBorder="0" applyAlignment="0" applyProtection="0"/>
    <xf numFmtId="0" fontId="31" fillId="17" borderId="0" applyNumberFormat="0" applyBorder="0" applyAlignment="0" applyProtection="0"/>
    <xf numFmtId="0" fontId="9" fillId="16" borderId="0" applyNumberFormat="0" applyBorder="0" applyAlignment="0" applyProtection="0"/>
    <xf numFmtId="0" fontId="46" fillId="0" borderId="5" applyNumberFormat="0" applyFill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46" fillId="0" borderId="5" applyNumberFormat="0" applyFill="0" applyAlignment="0" applyProtection="0"/>
    <xf numFmtId="0" fontId="37" fillId="4" borderId="0" applyNumberFormat="0" applyBorder="0" applyAlignment="0" applyProtection="0"/>
    <xf numFmtId="0" fontId="25" fillId="23" borderId="0" applyNumberFormat="0" applyBorder="0" applyAlignment="0" applyProtection="0"/>
    <xf numFmtId="0" fontId="9" fillId="16" borderId="0" applyNumberFormat="0" applyBorder="0" applyAlignment="0" applyProtection="0"/>
    <xf numFmtId="0" fontId="25" fillId="7" borderId="0" applyNumberFormat="0" applyBorder="0" applyAlignment="0" applyProtection="0"/>
    <xf numFmtId="0" fontId="46" fillId="0" borderId="5" applyNumberFormat="0" applyFill="0" applyAlignment="0" applyProtection="0"/>
    <xf numFmtId="0" fontId="0" fillId="2" borderId="2" applyNumberFormat="0" applyFont="0" applyAlignment="0" applyProtection="0"/>
    <xf numFmtId="0" fontId="9" fillId="16" borderId="0" applyNumberFormat="0" applyBorder="0" applyAlignment="0" applyProtection="0"/>
    <xf numFmtId="0" fontId="25" fillId="7" borderId="0" applyNumberFormat="0" applyBorder="0" applyAlignment="0" applyProtection="0"/>
    <xf numFmtId="0" fontId="46" fillId="0" borderId="5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2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25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8" fillId="0" borderId="12" applyNumberFormat="0" applyFill="0" applyAlignment="0" applyProtection="0"/>
    <xf numFmtId="0" fontId="25" fillId="8" borderId="0" applyNumberFormat="0" applyBorder="0" applyAlignment="0" applyProtection="0"/>
    <xf numFmtId="0" fontId="28" fillId="0" borderId="12" applyNumberFormat="0" applyFill="0" applyAlignment="0" applyProtection="0"/>
    <xf numFmtId="0" fontId="25" fillId="8" borderId="0" applyNumberFormat="0" applyBorder="0" applyAlignment="0" applyProtection="0"/>
    <xf numFmtId="0" fontId="28" fillId="0" borderId="12" applyNumberFormat="0" applyFill="0" applyAlignment="0" applyProtection="0"/>
    <xf numFmtId="0" fontId="25" fillId="8" borderId="0" applyNumberFormat="0" applyBorder="0" applyAlignment="0" applyProtection="0"/>
    <xf numFmtId="0" fontId="28" fillId="0" borderId="12" applyNumberFormat="0" applyFill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46" fillId="0" borderId="5" applyNumberFormat="0" applyFill="0" applyAlignment="0" applyProtection="0"/>
    <xf numFmtId="0" fontId="0" fillId="2" borderId="2" applyNumberFormat="0" applyFont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0" borderId="0">
      <alignment/>
      <protection/>
    </xf>
    <xf numFmtId="0" fontId="25" fillId="11" borderId="0" applyNumberFormat="0" applyBorder="0" applyAlignment="0" applyProtection="0"/>
    <xf numFmtId="0" fontId="32" fillId="0" borderId="3" applyNumberFormat="0" applyFill="0" applyAlignment="0" applyProtection="0"/>
    <xf numFmtId="0" fontId="25" fillId="11" borderId="0" applyNumberFormat="0" applyBorder="0" applyAlignment="0" applyProtection="0"/>
    <xf numFmtId="0" fontId="32" fillId="0" borderId="3" applyNumberFormat="0" applyFill="0" applyAlignment="0" applyProtection="0"/>
    <xf numFmtId="0" fontId="25" fillId="11" borderId="0" applyNumberFormat="0" applyBorder="0" applyAlignment="0" applyProtection="0"/>
    <xf numFmtId="0" fontId="32" fillId="0" borderId="3" applyNumberFormat="0" applyFill="0" applyAlignment="0" applyProtection="0"/>
    <xf numFmtId="0" fontId="25" fillId="11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2" fillId="0" borderId="11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37" fontId="47" fillId="0" borderId="0">
      <alignment/>
      <protection/>
    </xf>
    <xf numFmtId="37" fontId="47" fillId="0" borderId="0">
      <alignment/>
      <protection/>
    </xf>
    <xf numFmtId="37" fontId="47" fillId="0" borderId="0">
      <alignment/>
      <protection/>
    </xf>
    <xf numFmtId="0" fontId="48" fillId="0" borderId="0">
      <alignment/>
      <protection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0" fillId="2" borderId="2" applyNumberFormat="0" applyFont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7" fillId="0" borderId="0">
      <alignment/>
      <protection/>
    </xf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7" fillId="0" borderId="0">
      <alignment/>
      <protection/>
    </xf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1" applyNumberFormat="0" applyAlignment="0" applyProtection="0"/>
    <xf numFmtId="0" fontId="0" fillId="0" borderId="0">
      <alignment/>
      <protection/>
    </xf>
    <xf numFmtId="0" fontId="34" fillId="3" borderId="1" applyNumberFormat="0" applyAlignment="0" applyProtection="0"/>
    <xf numFmtId="0" fontId="0" fillId="0" borderId="0">
      <alignment/>
      <protection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0" fillId="2" borderId="2" applyNumberFormat="0" applyFont="0" applyAlignment="0" applyProtection="0"/>
    <xf numFmtId="0" fontId="31" fillId="17" borderId="0" applyNumberFormat="0" applyBorder="0" applyAlignment="0" applyProtection="0"/>
    <xf numFmtId="0" fontId="0" fillId="2" borderId="2" applyNumberFormat="0" applyFon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40" fillId="5" borderId="1" applyNumberFormat="0" applyAlignment="0" applyProtection="0"/>
    <xf numFmtId="0" fontId="40" fillId="5" borderId="1" applyNumberFormat="0" applyAlignment="0" applyProtection="0"/>
    <xf numFmtId="0" fontId="37" fillId="4" borderId="0" applyNumberFormat="0" applyBorder="0" applyAlignment="0" applyProtection="0"/>
    <xf numFmtId="0" fontId="45" fillId="13" borderId="8" applyNumberFormat="0" applyAlignment="0" applyProtection="0"/>
    <xf numFmtId="0" fontId="45" fillId="13" borderId="8" applyNumberFormat="0" applyAlignment="0" applyProtection="0"/>
    <xf numFmtId="0" fontId="45" fillId="13" borderId="8" applyNumberFormat="0" applyAlignment="0" applyProtection="0"/>
    <xf numFmtId="0" fontId="45" fillId="13" borderId="8" applyNumberFormat="0" applyAlignment="0" applyProtection="0"/>
    <xf numFmtId="0" fontId="45" fillId="13" borderId="8" applyNumberFormat="0" applyAlignment="0" applyProtection="0"/>
    <xf numFmtId="0" fontId="45" fillId="13" borderId="8" applyNumberFormat="0" applyAlignment="0" applyProtection="0"/>
    <xf numFmtId="0" fontId="45" fillId="13" borderId="8" applyNumberFormat="0" applyAlignment="0" applyProtection="0"/>
    <xf numFmtId="0" fontId="45" fillId="13" borderId="8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8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" borderId="1" applyNumberFormat="0" applyAlignment="0" applyProtection="0"/>
    <xf numFmtId="41" fontId="0" fillId="0" borderId="0" applyFont="0" applyFill="0" applyBorder="0" applyAlignment="0" applyProtection="0"/>
    <xf numFmtId="0" fontId="34" fillId="3" borderId="1" applyNumberFormat="0" applyAlignment="0" applyProtection="0"/>
    <xf numFmtId="41" fontId="0" fillId="0" borderId="0" applyFont="0" applyFill="0" applyBorder="0" applyAlignment="0" applyProtection="0"/>
    <xf numFmtId="0" fontId="34" fillId="3" borderId="1" applyNumberFormat="0" applyAlignment="0" applyProtection="0"/>
    <xf numFmtId="41" fontId="0" fillId="0" borderId="0" applyFont="0" applyFill="0" applyBorder="0" applyAlignment="0" applyProtection="0"/>
    <xf numFmtId="0" fontId="34" fillId="3" borderId="1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29" fillId="5" borderId="7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34" fillId="3" borderId="1" applyNumberForma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0" fillId="2" borderId="2" applyNumberFormat="0" applyFont="0" applyAlignment="0" applyProtection="0"/>
    <xf numFmtId="0" fontId="49" fillId="0" borderId="0">
      <alignment/>
      <protection/>
    </xf>
    <xf numFmtId="0" fontId="50" fillId="0" borderId="0">
      <alignment/>
      <protection/>
    </xf>
  </cellStyleXfs>
  <cellXfs count="37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400" applyNumberFormat="1" applyFont="1" applyFill="1" applyBorder="1" applyAlignment="1" applyProtection="1">
      <alignment vertical="center"/>
      <protection/>
    </xf>
    <xf numFmtId="0" fontId="1" fillId="0" borderId="0" xfId="400" applyNumberFormat="1" applyFont="1" applyFill="1" applyBorder="1" applyAlignment="1" applyProtection="1">
      <alignment horizontal="right" vertical="center"/>
      <protection/>
    </xf>
    <xf numFmtId="0" fontId="4" fillId="0" borderId="13" xfId="400" applyNumberFormat="1" applyFont="1" applyFill="1" applyBorder="1" applyAlignment="1" applyProtection="1">
      <alignment horizontal="center" vertical="center"/>
      <protection/>
    </xf>
    <xf numFmtId="0" fontId="4" fillId="0" borderId="14" xfId="400" applyNumberFormat="1" applyFont="1" applyFill="1" applyBorder="1" applyAlignment="1" applyProtection="1">
      <alignment horizontal="center" vertical="center"/>
      <protection/>
    </xf>
    <xf numFmtId="0" fontId="4" fillId="0" borderId="15" xfId="400" applyNumberFormat="1" applyFont="1" applyFill="1" applyBorder="1" applyAlignment="1" applyProtection="1">
      <alignment horizontal="center" vertical="center"/>
      <protection/>
    </xf>
    <xf numFmtId="0" fontId="4" fillId="0" borderId="16" xfId="400" applyNumberFormat="1" applyFont="1" applyFill="1" applyBorder="1" applyAlignment="1" applyProtection="1">
      <alignment horizontal="center" vertical="center"/>
      <protection/>
    </xf>
    <xf numFmtId="0" fontId="5" fillId="0" borderId="16" xfId="400" applyNumberFormat="1" applyFont="1" applyFill="1" applyBorder="1" applyAlignment="1" applyProtection="1">
      <alignment horizontal="center" vertical="center"/>
      <protection/>
    </xf>
    <xf numFmtId="0" fontId="4" fillId="0" borderId="15" xfId="400" applyNumberFormat="1" applyFont="1" applyFill="1" applyBorder="1" applyAlignment="1" applyProtection="1">
      <alignment horizontal="left" vertical="center"/>
      <protection/>
    </xf>
    <xf numFmtId="0" fontId="4" fillId="0" borderId="16" xfId="40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Fill="1" applyBorder="1" applyAlignment="1">
      <alignment/>
    </xf>
    <xf numFmtId="0" fontId="4" fillId="0" borderId="15" xfId="740" applyNumberFormat="1" applyFont="1" applyFill="1" applyBorder="1" applyAlignment="1" applyProtection="1">
      <alignment vertical="center"/>
      <protection/>
    </xf>
    <xf numFmtId="3" fontId="4" fillId="0" borderId="16" xfId="400" applyNumberFormat="1" applyFont="1" applyFill="1" applyBorder="1" applyAlignment="1" applyProtection="1">
      <alignment horizontal="right" vertical="center"/>
      <protection/>
    </xf>
    <xf numFmtId="0" fontId="0" fillId="0" borderId="15" xfId="740" applyNumberFormat="1" applyFont="1" applyFill="1" applyBorder="1" applyAlignment="1" applyProtection="1">
      <alignment vertical="center"/>
      <protection/>
    </xf>
    <xf numFmtId="3" fontId="0" fillId="0" borderId="16" xfId="40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Fill="1" applyBorder="1" applyAlignment="1">
      <alignment/>
    </xf>
    <xf numFmtId="0" fontId="1" fillId="0" borderId="15" xfId="740" applyNumberFormat="1" applyFont="1" applyFill="1" applyBorder="1" applyAlignment="1" applyProtection="1">
      <alignment vertical="center"/>
      <protection/>
    </xf>
    <xf numFmtId="0" fontId="4" fillId="0" borderId="17" xfId="740" applyNumberFormat="1" applyFont="1" applyFill="1" applyBorder="1" applyAlignment="1" applyProtection="1">
      <alignment horizontal="center" vertical="center"/>
      <protection/>
    </xf>
    <xf numFmtId="3" fontId="4" fillId="0" borderId="18" xfId="400" applyNumberFormat="1" applyFont="1" applyFill="1" applyBorder="1" applyAlignment="1" applyProtection="1">
      <alignment horizontal="right" vertical="center"/>
      <protection/>
    </xf>
    <xf numFmtId="0" fontId="0" fillId="0" borderId="0" xfId="400" applyNumberFormat="1" applyFont="1" applyFill="1" applyBorder="1" applyAlignment="1" applyProtection="1">
      <alignment horizontal="right" vertical="center"/>
      <protection/>
    </xf>
    <xf numFmtId="0" fontId="4" fillId="0" borderId="19" xfId="400" applyNumberFormat="1" applyFont="1" applyFill="1" applyBorder="1" applyAlignment="1" applyProtection="1">
      <alignment horizontal="center" vertical="center"/>
      <protection/>
    </xf>
    <xf numFmtId="0" fontId="5" fillId="0" borderId="20" xfId="40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/>
    </xf>
    <xf numFmtId="3" fontId="4" fillId="0" borderId="20" xfId="400" applyNumberFormat="1" applyFont="1" applyFill="1" applyBorder="1" applyAlignment="1" applyProtection="1">
      <alignment horizontal="right" vertical="center"/>
      <protection/>
    </xf>
    <xf numFmtId="0" fontId="1" fillId="0" borderId="20" xfId="0" applyFont="1" applyFill="1" applyBorder="1" applyAlignment="1">
      <alignment/>
    </xf>
    <xf numFmtId="3" fontId="0" fillId="0" borderId="20" xfId="400" applyNumberFormat="1" applyFont="1" applyFill="1" applyBorder="1" applyAlignment="1" applyProtection="1">
      <alignment horizontal="right" vertical="center"/>
      <protection/>
    </xf>
    <xf numFmtId="3" fontId="4" fillId="0" borderId="21" xfId="40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3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80" fontId="0" fillId="0" borderId="14" xfId="72" applyNumberFormat="1" applyFont="1" applyFill="1" applyBorder="1" applyAlignment="1">
      <alignment horizontal="center" vertical="center" wrapText="1"/>
      <protection/>
    </xf>
    <xf numFmtId="181" fontId="0" fillId="0" borderId="19" xfId="72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vertical="center"/>
    </xf>
    <xf numFmtId="182" fontId="6" fillId="0" borderId="16" xfId="0" applyNumberFormat="1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182" fontId="7" fillId="0" borderId="18" xfId="0" applyNumberFormat="1" applyFont="1" applyBorder="1" applyAlignment="1">
      <alignment horizontal="right" vertical="center"/>
    </xf>
    <xf numFmtId="182" fontId="7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82" fontId="6" fillId="0" borderId="22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21" xfId="0" applyNumberFormat="1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180" fontId="0" fillId="0" borderId="16" xfId="169" applyNumberFormat="1" applyFont="1" applyFill="1" applyBorder="1" applyAlignment="1">
      <alignment horizontal="right" vertical="center"/>
      <protection/>
    </xf>
    <xf numFmtId="180" fontId="0" fillId="0" borderId="16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180" fontId="0" fillId="0" borderId="18" xfId="169" applyNumberFormat="1" applyFont="1" applyFill="1" applyBorder="1" applyAlignment="1">
      <alignment horizontal="right" vertical="center"/>
      <protection/>
    </xf>
    <xf numFmtId="180" fontId="0" fillId="0" borderId="18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91" applyFont="1" applyFill="1" applyBorder="1" applyAlignment="1" applyProtection="1">
      <alignment horizontal="center" vertical="center"/>
      <protection locked="0"/>
    </xf>
    <xf numFmtId="180" fontId="4" fillId="0" borderId="16" xfId="169" applyNumberFormat="1" applyFont="1" applyFill="1" applyBorder="1" applyAlignment="1">
      <alignment horizontal="right" vertical="center"/>
      <protection/>
    </xf>
    <xf numFmtId="180" fontId="4" fillId="0" borderId="16" xfId="0" applyNumberFormat="1" applyFont="1" applyFill="1" applyBorder="1" applyAlignment="1">
      <alignment horizontal="right" vertical="center"/>
    </xf>
    <xf numFmtId="181" fontId="4" fillId="0" borderId="20" xfId="0" applyNumberFormat="1" applyFont="1" applyFill="1" applyBorder="1" applyAlignment="1">
      <alignment horizontal="right" vertical="center"/>
    </xf>
    <xf numFmtId="0" fontId="0" fillId="0" borderId="16" xfId="91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right" vertical="center"/>
    </xf>
    <xf numFmtId="181" fontId="4" fillId="0" borderId="21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vertical="center"/>
      <protection locked="0"/>
    </xf>
    <xf numFmtId="180" fontId="0" fillId="0" borderId="29" xfId="169" applyNumberFormat="1" applyFont="1" applyFill="1" applyBorder="1" applyAlignment="1">
      <alignment horizontal="right" vertical="center"/>
      <protection/>
    </xf>
    <xf numFmtId="0" fontId="0" fillId="0" borderId="29" xfId="0" applyFont="1" applyFill="1" applyBorder="1" applyAlignment="1" applyProtection="1">
      <alignment horizontal="left" vertical="center"/>
      <protection locked="0"/>
    </xf>
    <xf numFmtId="180" fontId="0" fillId="0" borderId="29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left" vertical="center"/>
      <protection locked="0"/>
    </xf>
    <xf numFmtId="180" fontId="0" fillId="0" borderId="29" xfId="169" applyNumberFormat="1" applyFont="1" applyFill="1" applyBorder="1" applyAlignment="1">
      <alignment horizontal="right" vertical="center"/>
      <protection/>
    </xf>
    <xf numFmtId="181" fontId="0" fillId="0" borderId="30" xfId="0" applyNumberFormat="1" applyFont="1" applyFill="1" applyBorder="1" applyAlignment="1">
      <alignment horizontal="right" vertical="center"/>
    </xf>
    <xf numFmtId="180" fontId="0" fillId="0" borderId="29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91" applyFont="1" applyFill="1" applyBorder="1" applyAlignment="1" applyProtection="1">
      <alignment horizontal="center" vertical="center"/>
      <protection locked="0"/>
    </xf>
    <xf numFmtId="180" fontId="4" fillId="0" borderId="18" xfId="169" applyNumberFormat="1" applyFont="1" applyFill="1" applyBorder="1" applyAlignment="1">
      <alignment horizontal="right" vertical="center"/>
      <protection/>
    </xf>
    <xf numFmtId="0" fontId="0" fillId="0" borderId="16" xfId="9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vertical="center"/>
    </xf>
    <xf numFmtId="180" fontId="0" fillId="0" borderId="16" xfId="72" applyNumberFormat="1" applyFont="1" applyFill="1" applyBorder="1" applyAlignment="1">
      <alignment vertical="center" wrapText="1"/>
      <protection/>
    </xf>
    <xf numFmtId="181" fontId="0" fillId="0" borderId="20" xfId="72" applyNumberFormat="1" applyFont="1" applyFill="1" applyBorder="1" applyAlignment="1">
      <alignment vertical="center" wrapText="1"/>
      <protection/>
    </xf>
    <xf numFmtId="0" fontId="0" fillId="0" borderId="16" xfId="91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181" fontId="4" fillId="0" borderId="30" xfId="72" applyNumberFormat="1" applyFont="1" applyFill="1" applyBorder="1" applyAlignment="1">
      <alignment vertical="center" wrapText="1"/>
      <protection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 wrapText="1"/>
    </xf>
    <xf numFmtId="181" fontId="0" fillId="0" borderId="30" xfId="72" applyNumberFormat="1" applyFont="1" applyFill="1" applyBorder="1" applyAlignment="1">
      <alignment vertical="center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right" vertical="center"/>
    </xf>
    <xf numFmtId="181" fontId="0" fillId="0" borderId="30" xfId="72" applyNumberFormat="1" applyFont="1" applyFill="1" applyBorder="1" applyAlignment="1">
      <alignment vertical="center" wrapText="1"/>
      <protection/>
    </xf>
    <xf numFmtId="0" fontId="4" fillId="0" borderId="18" xfId="0" applyFont="1" applyFill="1" applyBorder="1" applyAlignment="1">
      <alignment vertical="center" wrapText="1"/>
    </xf>
    <xf numFmtId="181" fontId="4" fillId="0" borderId="21" xfId="7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83" fontId="1" fillId="0" borderId="0" xfId="0" applyNumberFormat="1" applyFont="1" applyFill="1" applyAlignment="1">
      <alignment vertical="center"/>
    </xf>
    <xf numFmtId="2" fontId="2" fillId="0" borderId="0" xfId="525" applyNumberFormat="1" applyFont="1" applyFill="1" applyAlignment="1">
      <alignment horizontal="center" vertical="center"/>
      <protection/>
    </xf>
    <xf numFmtId="31" fontId="0" fillId="0" borderId="0" xfId="525" applyNumberFormat="1" applyFont="1" applyFill="1" applyAlignment="1" applyProtection="1">
      <alignment horizontal="left" vertical="center"/>
      <protection/>
    </xf>
    <xf numFmtId="0" fontId="1" fillId="0" borderId="0" xfId="739" applyFont="1" applyFill="1" applyBorder="1" applyAlignment="1">
      <alignment horizontal="right" vertical="center" wrapText="1"/>
      <protection/>
    </xf>
    <xf numFmtId="2" fontId="0" fillId="0" borderId="13" xfId="525" applyNumberFormat="1" applyFont="1" applyFill="1" applyBorder="1" applyAlignment="1" applyProtection="1">
      <alignment horizontal="center" vertical="center" wrapText="1"/>
      <protection/>
    </xf>
    <xf numFmtId="0" fontId="0" fillId="0" borderId="14" xfId="739" applyFont="1" applyFill="1" applyBorder="1" applyAlignment="1">
      <alignment horizontal="center" vertical="center" wrapText="1"/>
      <protection/>
    </xf>
    <xf numFmtId="0" fontId="0" fillId="0" borderId="19" xfId="739" applyFont="1" applyFill="1" applyBorder="1" applyAlignment="1">
      <alignment horizontal="center" vertical="center" wrapText="1"/>
      <protection/>
    </xf>
    <xf numFmtId="2" fontId="0" fillId="0" borderId="15" xfId="525" applyNumberFormat="1" applyFont="1" applyFill="1" applyBorder="1" applyAlignment="1" applyProtection="1">
      <alignment horizontal="center" vertical="center" wrapText="1"/>
      <protection/>
    </xf>
    <xf numFmtId="2" fontId="0" fillId="0" borderId="16" xfId="525" applyNumberFormat="1" applyFont="1" applyFill="1" applyBorder="1" applyAlignment="1" applyProtection="1">
      <alignment horizontal="center" vertical="center" wrapText="1"/>
      <protection/>
    </xf>
    <xf numFmtId="2" fontId="0" fillId="0" borderId="20" xfId="525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2" fontId="2" fillId="0" borderId="0" xfId="525" applyNumberFormat="1" applyFont="1" applyFill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5" xfId="169" applyFont="1" applyFill="1" applyBorder="1" applyAlignment="1">
      <alignment vertical="center"/>
      <protection/>
    </xf>
    <xf numFmtId="180" fontId="0" fillId="0" borderId="16" xfId="0" applyNumberFormat="1" applyFont="1" applyFill="1" applyBorder="1" applyAlignment="1">
      <alignment/>
    </xf>
    <xf numFmtId="10" fontId="0" fillId="0" borderId="20" xfId="0" applyNumberFormat="1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4" fillId="0" borderId="17" xfId="169" applyFont="1" applyFill="1" applyBorder="1" applyAlignment="1">
      <alignment vertical="center"/>
      <protection/>
    </xf>
    <xf numFmtId="180" fontId="4" fillId="0" borderId="18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80" fontId="3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181" fontId="0" fillId="0" borderId="0" xfId="72" applyNumberFormat="1" applyFont="1" applyFill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left" vertical="center"/>
    </xf>
    <xf numFmtId="0" fontId="12" fillId="0" borderId="16" xfId="0" applyNumberFormat="1" applyFont="1" applyFill="1" applyBorder="1" applyAlignment="1">
      <alignment horizontal="right" vertical="center"/>
    </xf>
    <xf numFmtId="10" fontId="5" fillId="0" borderId="2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Alignment="1">
      <alignment horizontal="right" vertical="center" wrapText="1"/>
    </xf>
    <xf numFmtId="0" fontId="5" fillId="0" borderId="16" xfId="0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right"/>
    </xf>
    <xf numFmtId="10" fontId="1" fillId="0" borderId="20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9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/>
    </xf>
    <xf numFmtId="10" fontId="5" fillId="0" borderId="21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180" fontId="2" fillId="0" borderId="0" xfId="72" applyNumberFormat="1" applyFont="1" applyFill="1" applyAlignment="1">
      <alignment horizontal="center" vertical="center"/>
      <protection/>
    </xf>
    <xf numFmtId="180" fontId="13" fillId="0" borderId="0" xfId="72" applyNumberFormat="1" applyFont="1" applyFill="1" applyAlignment="1">
      <alignment horizontal="left"/>
      <protection/>
    </xf>
    <xf numFmtId="180" fontId="3" fillId="0" borderId="0" xfId="72" applyNumberFormat="1" applyFont="1" applyFill="1" applyAlignment="1">
      <alignment horizontal="centerContinuous"/>
      <protection/>
    </xf>
    <xf numFmtId="0" fontId="0" fillId="0" borderId="0" xfId="0" applyFill="1" applyAlignment="1">
      <alignment horizontal="right" vertical="center"/>
    </xf>
    <xf numFmtId="180" fontId="0" fillId="0" borderId="13" xfId="72" applyNumberFormat="1" applyFont="1" applyFill="1" applyBorder="1" applyAlignment="1">
      <alignment horizontal="center" vertical="center"/>
      <protection/>
    </xf>
    <xf numFmtId="0" fontId="0" fillId="0" borderId="14" xfId="72" applyFont="1" applyFill="1" applyBorder="1" applyAlignment="1">
      <alignment horizontal="center" vertical="center" wrapText="1"/>
      <protection/>
    </xf>
    <xf numFmtId="0" fontId="0" fillId="0" borderId="32" xfId="72" applyFont="1" applyFill="1" applyBorder="1" applyAlignment="1">
      <alignment horizontal="center" vertical="center" wrapText="1"/>
      <protection/>
    </xf>
    <xf numFmtId="180" fontId="0" fillId="0" borderId="15" xfId="72" applyNumberFormat="1" applyFont="1" applyFill="1" applyBorder="1" applyAlignment="1">
      <alignment horizontal="center" vertical="center"/>
      <protection/>
    </xf>
    <xf numFmtId="0" fontId="0" fillId="0" borderId="33" xfId="72" applyFont="1" applyFill="1" applyBorder="1" applyAlignment="1">
      <alignment horizontal="center" vertical="center" wrapText="1"/>
      <protection/>
    </xf>
    <xf numFmtId="0" fontId="0" fillId="0" borderId="34" xfId="72" applyFont="1" applyFill="1" applyBorder="1" applyAlignment="1">
      <alignment horizontal="center" vertical="center" wrapText="1"/>
      <protection/>
    </xf>
    <xf numFmtId="0" fontId="0" fillId="0" borderId="35" xfId="72" applyFont="1" applyFill="1" applyBorder="1" applyAlignment="1">
      <alignment horizontal="center" vertical="center" wrapText="1"/>
      <protection/>
    </xf>
    <xf numFmtId="0" fontId="1" fillId="0" borderId="34" xfId="72" applyFont="1" applyFill="1" applyBorder="1" applyAlignment="1">
      <alignment horizontal="center" vertical="center" wrapText="1"/>
      <protection/>
    </xf>
    <xf numFmtId="180" fontId="4" fillId="0" borderId="15" xfId="72" applyNumberFormat="1" applyFont="1" applyFill="1" applyBorder="1" applyAlignment="1">
      <alignment horizontal="center" vertical="center"/>
      <protection/>
    </xf>
    <xf numFmtId="180" fontId="4" fillId="0" borderId="16" xfId="24" applyNumberFormat="1" applyFont="1" applyFill="1" applyBorder="1" applyAlignment="1">
      <alignment horizontal="right" vertical="center"/>
    </xf>
    <xf numFmtId="181" fontId="4" fillId="0" borderId="20" xfId="24" applyNumberFormat="1" applyFont="1" applyFill="1" applyBorder="1" applyAlignment="1">
      <alignment horizontal="right" vertical="center"/>
    </xf>
    <xf numFmtId="180" fontId="14" fillId="0" borderId="16" xfId="24" applyNumberFormat="1" applyFont="1" applyFill="1" applyBorder="1" applyAlignment="1">
      <alignment horizontal="right" vertical="center"/>
    </xf>
    <xf numFmtId="10" fontId="0" fillId="0" borderId="0" xfId="0" applyNumberFormat="1" applyFill="1" applyAlignment="1">
      <alignment vertical="center"/>
    </xf>
    <xf numFmtId="180" fontId="4" fillId="0" borderId="15" xfId="72" applyNumberFormat="1" applyFont="1" applyFill="1" applyBorder="1" applyAlignment="1">
      <alignment horizontal="left" vertical="center"/>
      <protection/>
    </xf>
    <xf numFmtId="180" fontId="0" fillId="0" borderId="15" xfId="72" applyNumberFormat="1" applyFont="1" applyFill="1" applyBorder="1" applyAlignment="1">
      <alignment horizontal="left" vertical="center"/>
      <protection/>
    </xf>
    <xf numFmtId="0" fontId="0" fillId="0" borderId="16" xfId="169" applyFont="1" applyFill="1" applyBorder="1" applyAlignment="1">
      <alignment horizontal="right" vertical="center"/>
      <protection/>
    </xf>
    <xf numFmtId="180" fontId="0" fillId="0" borderId="16" xfId="24" applyNumberFormat="1" applyFont="1" applyFill="1" applyBorder="1" applyAlignment="1">
      <alignment horizontal="right" vertical="center"/>
    </xf>
    <xf numFmtId="181" fontId="0" fillId="0" borderId="20" xfId="24" applyNumberFormat="1" applyFont="1" applyFill="1" applyBorder="1" applyAlignment="1">
      <alignment horizontal="right" vertical="center"/>
    </xf>
    <xf numFmtId="181" fontId="0" fillId="0" borderId="20" xfId="24" applyNumberFormat="1" applyFont="1" applyFill="1" applyBorder="1" applyAlignment="1">
      <alignment horizontal="right" vertical="center" shrinkToFit="1"/>
    </xf>
    <xf numFmtId="180" fontId="1" fillId="0" borderId="15" xfId="72" applyNumberFormat="1" applyFont="1" applyFill="1" applyBorder="1" applyAlignment="1">
      <alignment horizontal="left" vertical="center"/>
      <protection/>
    </xf>
    <xf numFmtId="180" fontId="0" fillId="0" borderId="17" xfId="72" applyNumberFormat="1" applyFont="1" applyFill="1" applyBorder="1" applyAlignment="1">
      <alignment horizontal="left" vertical="center"/>
      <protection/>
    </xf>
    <xf numFmtId="180" fontId="0" fillId="0" borderId="18" xfId="24" applyNumberFormat="1" applyFont="1" applyFill="1" applyBorder="1" applyAlignment="1">
      <alignment horizontal="right" vertical="center"/>
    </xf>
    <xf numFmtId="181" fontId="0" fillId="0" borderId="21" xfId="24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vertical="top" wrapText="1"/>
    </xf>
    <xf numFmtId="0" fontId="0" fillId="0" borderId="0" xfId="169" applyFill="1" applyBorder="1" applyAlignment="1">
      <alignment vertical="center"/>
      <protection/>
    </xf>
    <xf numFmtId="0" fontId="3" fillId="0" borderId="0" xfId="169" applyFont="1" applyFill="1" applyBorder="1" applyAlignment="1">
      <alignment vertical="center"/>
      <protection/>
    </xf>
    <xf numFmtId="0" fontId="3" fillId="0" borderId="0" xfId="169" applyFont="1" applyFill="1" applyBorder="1" applyAlignment="1">
      <alignment horizontal="center" vertical="center"/>
      <protection/>
    </xf>
    <xf numFmtId="0" fontId="3" fillId="0" borderId="0" xfId="169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0" fillId="0" borderId="0" xfId="169" applyFont="1" applyFill="1" applyBorder="1" applyAlignment="1">
      <alignment vertical="center"/>
      <protection/>
    </xf>
    <xf numFmtId="0" fontId="2" fillId="0" borderId="0" xfId="169" applyFont="1" applyFill="1" applyBorder="1" applyAlignment="1">
      <alignment horizontal="center" vertical="center"/>
      <protection/>
    </xf>
    <xf numFmtId="180" fontId="13" fillId="0" borderId="0" xfId="169" applyNumberFormat="1" applyFont="1" applyFill="1" applyAlignment="1">
      <alignment horizontal="left"/>
      <protection/>
    </xf>
    <xf numFmtId="0" fontId="3" fillId="0" borderId="0" xfId="169" applyFont="1" applyFill="1" applyBorder="1" applyAlignment="1">
      <alignment/>
      <protection/>
    </xf>
    <xf numFmtId="0" fontId="0" fillId="0" borderId="0" xfId="169" applyFont="1" applyFill="1" applyBorder="1" applyAlignment="1">
      <alignment horizontal="right"/>
      <protection/>
    </xf>
    <xf numFmtId="0" fontId="0" fillId="0" borderId="13" xfId="169" applyFont="1" applyFill="1" applyBorder="1" applyAlignment="1">
      <alignment horizontal="center" vertical="center" wrapText="1"/>
      <protection/>
    </xf>
    <xf numFmtId="0" fontId="0" fillId="0" borderId="14" xfId="169" applyFont="1" applyFill="1" applyBorder="1" applyAlignment="1">
      <alignment horizontal="center" vertical="center" wrapText="1"/>
      <protection/>
    </xf>
    <xf numFmtId="0" fontId="0" fillId="0" borderId="14" xfId="169" applyFont="1" applyFill="1" applyBorder="1" applyAlignment="1">
      <alignment horizontal="center" vertical="center"/>
      <protection/>
    </xf>
    <xf numFmtId="0" fontId="0" fillId="0" borderId="36" xfId="169" applyFont="1" applyFill="1" applyBorder="1" applyAlignment="1">
      <alignment horizontal="center" vertical="center"/>
      <protection/>
    </xf>
    <xf numFmtId="0" fontId="0" fillId="0" borderId="37" xfId="169" applyFont="1" applyFill="1" applyBorder="1" applyAlignment="1">
      <alignment horizontal="center" vertical="center" wrapText="1"/>
      <protection/>
    </xf>
    <xf numFmtId="0" fontId="0" fillId="0" borderId="15" xfId="169" applyFont="1" applyFill="1" applyBorder="1" applyAlignment="1">
      <alignment horizontal="center" vertical="center" wrapText="1"/>
      <protection/>
    </xf>
    <xf numFmtId="0" fontId="0" fillId="0" borderId="16" xfId="169" applyFont="1" applyFill="1" applyBorder="1" applyAlignment="1">
      <alignment horizontal="center" vertical="center" wrapText="1"/>
      <protection/>
    </xf>
    <xf numFmtId="0" fontId="0" fillId="0" borderId="16" xfId="72" applyFont="1" applyFill="1" applyBorder="1" applyAlignment="1">
      <alignment horizontal="center" vertical="center" wrapText="1"/>
      <protection/>
    </xf>
    <xf numFmtId="0" fontId="0" fillId="0" borderId="38" xfId="169" applyFont="1" applyFill="1" applyBorder="1" applyAlignment="1">
      <alignment horizontal="center" vertical="center" wrapText="1"/>
      <protection/>
    </xf>
    <xf numFmtId="0" fontId="0" fillId="0" borderId="39" xfId="169" applyFont="1" applyFill="1" applyBorder="1" applyAlignment="1">
      <alignment horizontal="center" vertical="center" wrapText="1"/>
      <protection/>
    </xf>
    <xf numFmtId="0" fontId="4" fillId="0" borderId="15" xfId="91" applyFont="1" applyBorder="1" applyAlignment="1" applyProtection="1">
      <alignment horizontal="center" vertical="center"/>
      <protection locked="0"/>
    </xf>
    <xf numFmtId="180" fontId="4" fillId="0" borderId="16" xfId="169" applyNumberFormat="1" applyFont="1" applyFill="1" applyBorder="1" applyAlignment="1">
      <alignment vertical="center"/>
      <protection/>
    </xf>
    <xf numFmtId="180" fontId="4" fillId="0" borderId="38" xfId="169" applyNumberFormat="1" applyFont="1" applyFill="1" applyBorder="1" applyAlignment="1">
      <alignment vertical="center"/>
      <protection/>
    </xf>
    <xf numFmtId="181" fontId="4" fillId="0" borderId="29" xfId="169" applyNumberFormat="1" applyFont="1" applyFill="1" applyBorder="1" applyAlignment="1">
      <alignment vertical="center"/>
      <protection/>
    </xf>
    <xf numFmtId="181" fontId="4" fillId="0" borderId="20" xfId="169" applyNumberFormat="1" applyFont="1" applyFill="1" applyBorder="1" applyAlignment="1">
      <alignment vertical="center"/>
      <protection/>
    </xf>
    <xf numFmtId="0" fontId="0" fillId="12" borderId="15" xfId="0" applyFont="1" applyFill="1" applyBorder="1" applyAlignment="1">
      <alignment horizontal="left" vertical="center" wrapText="1"/>
    </xf>
    <xf numFmtId="180" fontId="0" fillId="12" borderId="16" xfId="0" applyNumberFormat="1" applyFont="1" applyFill="1" applyBorder="1" applyAlignment="1">
      <alignment vertical="center" wrapText="1"/>
    </xf>
    <xf numFmtId="180" fontId="0" fillId="12" borderId="22" xfId="0" applyNumberFormat="1" applyFont="1" applyFill="1" applyBorder="1" applyAlignment="1">
      <alignment vertical="center" wrapText="1"/>
    </xf>
    <xf numFmtId="181" fontId="0" fillId="0" borderId="16" xfId="169" applyNumberFormat="1" applyFont="1" applyFill="1" applyBorder="1" applyAlignment="1">
      <alignment vertical="center"/>
      <protection/>
    </xf>
    <xf numFmtId="181" fontId="0" fillId="0" borderId="40" xfId="169" applyNumberFormat="1" applyFont="1" applyFill="1" applyBorder="1" applyAlignment="1">
      <alignment vertical="center"/>
      <protection/>
    </xf>
    <xf numFmtId="0" fontId="0" fillId="12" borderId="17" xfId="0" applyFont="1" applyFill="1" applyBorder="1" applyAlignment="1">
      <alignment horizontal="left" vertical="center" wrapText="1"/>
    </xf>
    <xf numFmtId="180" fontId="0" fillId="12" borderId="18" xfId="0" applyNumberFormat="1" applyFont="1" applyFill="1" applyBorder="1" applyAlignment="1">
      <alignment vertical="center" wrapText="1"/>
    </xf>
    <xf numFmtId="181" fontId="0" fillId="0" borderId="18" xfId="169" applyNumberFormat="1" applyFont="1" applyFill="1" applyBorder="1" applyAlignment="1">
      <alignment vertical="center"/>
      <protection/>
    </xf>
    <xf numFmtId="181" fontId="0" fillId="0" borderId="21" xfId="169" applyNumberFormat="1" applyFont="1" applyFill="1" applyBorder="1" applyAlignment="1">
      <alignment vertical="center"/>
      <protection/>
    </xf>
    <xf numFmtId="0" fontId="16" fillId="0" borderId="0" xfId="0" applyFont="1" applyAlignment="1">
      <alignment horizontal="justify" vertical="center"/>
    </xf>
    <xf numFmtId="0" fontId="3" fillId="0" borderId="0" xfId="72" applyFont="1" applyFill="1" applyAlignment="1">
      <alignment vertical="center"/>
      <protection/>
    </xf>
    <xf numFmtId="0" fontId="0" fillId="0" borderId="0" xfId="72" applyFill="1" applyAlignment="1">
      <alignment vertical="center"/>
      <protection/>
    </xf>
    <xf numFmtId="180" fontId="0" fillId="0" borderId="14" xfId="72" applyNumberFormat="1" applyFont="1" applyFill="1" applyBorder="1" applyAlignment="1">
      <alignment horizontal="center" vertical="center"/>
      <protection/>
    </xf>
    <xf numFmtId="180" fontId="0" fillId="0" borderId="36" xfId="72" applyNumberFormat="1" applyFont="1" applyFill="1" applyBorder="1" applyAlignment="1">
      <alignment horizontal="center" vertical="center"/>
      <protection/>
    </xf>
    <xf numFmtId="180" fontId="0" fillId="0" borderId="37" xfId="72" applyNumberFormat="1" applyFont="1" applyFill="1" applyBorder="1" applyAlignment="1">
      <alignment horizontal="center" vertical="center" wrapText="1"/>
      <protection/>
    </xf>
    <xf numFmtId="180" fontId="0" fillId="0" borderId="16" xfId="72" applyNumberFormat="1" applyFont="1" applyFill="1" applyBorder="1" applyAlignment="1">
      <alignment horizontal="center" vertical="center" wrapText="1"/>
      <protection/>
    </xf>
    <xf numFmtId="180" fontId="0" fillId="0" borderId="16" xfId="72" applyNumberFormat="1" applyFont="1" applyFill="1" applyBorder="1" applyAlignment="1">
      <alignment horizontal="center" vertical="center"/>
      <protection/>
    </xf>
    <xf numFmtId="180" fontId="0" fillId="0" borderId="38" xfId="72" applyNumberFormat="1" applyFont="1" applyFill="1" applyBorder="1" applyAlignment="1">
      <alignment horizontal="center" vertical="center"/>
      <protection/>
    </xf>
    <xf numFmtId="180" fontId="0" fillId="0" borderId="39" xfId="72" applyNumberFormat="1" applyFont="1" applyFill="1" applyBorder="1" applyAlignment="1">
      <alignment horizontal="center" vertical="center" wrapText="1"/>
      <protection/>
    </xf>
    <xf numFmtId="0" fontId="4" fillId="12" borderId="41" xfId="0" applyFont="1" applyFill="1" applyBorder="1" applyAlignment="1">
      <alignment horizontal="center" vertical="center" wrapText="1"/>
    </xf>
    <xf numFmtId="180" fontId="4" fillId="12" borderId="42" xfId="0" applyNumberFormat="1" applyFont="1" applyFill="1" applyBorder="1" applyAlignment="1">
      <alignment horizontal="center" vertical="center" wrapText="1"/>
    </xf>
    <xf numFmtId="181" fontId="4" fillId="12" borderId="42" xfId="0" applyNumberFormat="1" applyFont="1" applyFill="1" applyBorder="1" applyAlignment="1">
      <alignment horizontal="center" vertical="center" wrapText="1"/>
    </xf>
    <xf numFmtId="181" fontId="4" fillId="12" borderId="43" xfId="0" applyNumberFormat="1" applyFont="1" applyFill="1" applyBorder="1" applyAlignment="1">
      <alignment horizontal="center" vertical="center" wrapText="1"/>
    </xf>
    <xf numFmtId="180" fontId="0" fillId="12" borderId="16" xfId="0" applyNumberFormat="1" applyFont="1" applyFill="1" applyBorder="1" applyAlignment="1">
      <alignment horizontal="center" vertical="center" wrapText="1"/>
    </xf>
    <xf numFmtId="181" fontId="0" fillId="12" borderId="16" xfId="0" applyNumberFormat="1" applyFont="1" applyFill="1" applyBorder="1" applyAlignment="1">
      <alignment horizontal="center" vertical="center" wrapText="1"/>
    </xf>
    <xf numFmtId="181" fontId="0" fillId="12" borderId="20" xfId="0" applyNumberFormat="1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left" vertical="center" wrapText="1"/>
    </xf>
    <xf numFmtId="180" fontId="0" fillId="12" borderId="18" xfId="0" applyNumberFormat="1" applyFont="1" applyFill="1" applyBorder="1" applyAlignment="1">
      <alignment horizontal="center" vertical="center" wrapText="1"/>
    </xf>
    <xf numFmtId="180" fontId="0" fillId="12" borderId="18" xfId="0" applyNumberFormat="1" applyFont="1" applyFill="1" applyBorder="1" applyAlignment="1">
      <alignment vertical="center" wrapText="1"/>
    </xf>
    <xf numFmtId="181" fontId="0" fillId="12" borderId="18" xfId="0" applyNumberFormat="1" applyFont="1" applyFill="1" applyBorder="1" applyAlignment="1">
      <alignment horizontal="center" vertical="center" wrapText="1"/>
    </xf>
    <xf numFmtId="181" fontId="0" fillId="12" borderId="21" xfId="0" applyNumberFormat="1" applyFont="1" applyFill="1" applyBorder="1" applyAlignment="1">
      <alignment horizontal="center" vertical="center" wrapText="1"/>
    </xf>
    <xf numFmtId="0" fontId="0" fillId="0" borderId="19" xfId="169" applyFont="1" applyFill="1" applyBorder="1" applyAlignment="1">
      <alignment horizontal="center" vertical="center" wrapText="1"/>
      <protection/>
    </xf>
    <xf numFmtId="0" fontId="0" fillId="0" borderId="20" xfId="169" applyFont="1" applyFill="1" applyBorder="1" applyAlignment="1">
      <alignment horizontal="center" vertical="center" wrapText="1"/>
      <protection/>
    </xf>
    <xf numFmtId="0" fontId="4" fillId="0" borderId="16" xfId="169" applyFont="1" applyFill="1" applyBorder="1" applyAlignment="1">
      <alignment vertical="center"/>
      <protection/>
    </xf>
    <xf numFmtId="181" fontId="4" fillId="0" borderId="16" xfId="169" applyNumberFormat="1" applyFont="1" applyFill="1" applyBorder="1" applyAlignment="1">
      <alignment vertical="center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169" applyFont="1" applyFill="1" applyBorder="1" applyAlignment="1">
      <alignment vertical="center"/>
      <protection/>
    </xf>
    <xf numFmtId="0" fontId="10" fillId="0" borderId="16" xfId="169" applyFont="1" applyFill="1" applyBorder="1" applyAlignment="1">
      <alignment vertical="center"/>
      <protection/>
    </xf>
    <xf numFmtId="181" fontId="0" fillId="0" borderId="20" xfId="169" applyNumberFormat="1" applyFont="1" applyFill="1" applyBorder="1" applyAlignment="1">
      <alignment vertical="center"/>
      <protection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169" applyFont="1" applyFill="1" applyBorder="1" applyAlignment="1">
      <alignment vertical="center"/>
      <protection/>
    </xf>
    <xf numFmtId="0" fontId="10" fillId="0" borderId="18" xfId="169" applyFont="1" applyFill="1" applyBorder="1" applyAlignment="1">
      <alignment vertical="center"/>
      <protection/>
    </xf>
    <xf numFmtId="0" fontId="1" fillId="0" borderId="0" xfId="169" applyFont="1" applyFill="1" applyBorder="1" applyAlignment="1">
      <alignment vertical="center"/>
      <protection/>
    </xf>
    <xf numFmtId="0" fontId="6" fillId="0" borderId="0" xfId="169" applyFont="1" applyFill="1" applyBorder="1" applyAlignment="1">
      <alignment vertical="center"/>
      <protection/>
    </xf>
    <xf numFmtId="0" fontId="4" fillId="0" borderId="0" xfId="72" applyFont="1" applyFill="1" applyAlignment="1">
      <alignment vertical="center"/>
      <protection/>
    </xf>
    <xf numFmtId="0" fontId="0" fillId="0" borderId="0" xfId="72" applyFont="1" applyFill="1" applyAlignment="1">
      <alignment vertical="center"/>
      <protection/>
    </xf>
    <xf numFmtId="0" fontId="0" fillId="0" borderId="0" xfId="72">
      <alignment/>
      <protection/>
    </xf>
    <xf numFmtId="180" fontId="3" fillId="0" borderId="0" xfId="72" applyNumberFormat="1" applyFont="1" applyFill="1" applyAlignment="1">
      <alignment/>
      <protection/>
    </xf>
    <xf numFmtId="0" fontId="3" fillId="0" borderId="0" xfId="72" applyFont="1" applyFill="1" applyAlignment="1">
      <alignment/>
      <protection/>
    </xf>
    <xf numFmtId="180" fontId="17" fillId="0" borderId="0" xfId="72" applyNumberFormat="1" applyFont="1" applyFill="1" applyAlignment="1">
      <alignment horizontal="right"/>
      <protection/>
    </xf>
    <xf numFmtId="180" fontId="0" fillId="0" borderId="0" xfId="72" applyNumberFormat="1" applyFont="1" applyFill="1" applyAlignment="1">
      <alignment horizontal="right"/>
      <protection/>
    </xf>
    <xf numFmtId="180" fontId="0" fillId="0" borderId="19" xfId="72" applyNumberFormat="1" applyFont="1" applyFill="1" applyBorder="1" applyAlignment="1">
      <alignment horizontal="center" vertical="center" wrapText="1"/>
      <protection/>
    </xf>
    <xf numFmtId="180" fontId="0" fillId="0" borderId="20" xfId="72" applyNumberFormat="1" applyFont="1" applyFill="1" applyBorder="1" applyAlignment="1">
      <alignment horizontal="center" vertical="center" wrapText="1"/>
      <protection/>
    </xf>
    <xf numFmtId="180" fontId="4" fillId="0" borderId="16" xfId="19" applyNumberFormat="1" applyFont="1" applyFill="1" applyBorder="1" applyAlignment="1">
      <alignment horizontal="right" vertical="center"/>
    </xf>
    <xf numFmtId="181" fontId="4" fillId="0" borderId="16" xfId="72" applyNumberFormat="1" applyFont="1" applyFill="1" applyBorder="1" applyAlignment="1">
      <alignment horizontal="right" vertical="center"/>
      <protection/>
    </xf>
    <xf numFmtId="181" fontId="18" fillId="0" borderId="20" xfId="72" applyNumberFormat="1" applyFont="1" applyFill="1" applyBorder="1" applyAlignment="1">
      <alignment horizontal="right" vertical="center"/>
      <protection/>
    </xf>
    <xf numFmtId="0" fontId="0" fillId="0" borderId="15" xfId="91" applyFont="1" applyBorder="1" applyAlignment="1" applyProtection="1">
      <alignment vertical="center"/>
      <protection locked="0"/>
    </xf>
    <xf numFmtId="180" fontId="0" fillId="0" borderId="16" xfId="19" applyNumberFormat="1" applyFont="1" applyFill="1" applyBorder="1" applyAlignment="1">
      <alignment horizontal="right" vertical="center"/>
    </xf>
    <xf numFmtId="181" fontId="0" fillId="0" borderId="16" xfId="72" applyNumberFormat="1" applyFont="1" applyFill="1" applyBorder="1" applyAlignment="1">
      <alignment horizontal="right" vertical="center"/>
      <protection/>
    </xf>
    <xf numFmtId="181" fontId="10" fillId="0" borderId="20" xfId="72" applyNumberFormat="1" applyFont="1" applyFill="1" applyBorder="1" applyAlignment="1">
      <alignment horizontal="right" vertical="center"/>
      <protection/>
    </xf>
    <xf numFmtId="0" fontId="0" fillId="0" borderId="17" xfId="72" applyFont="1" applyFill="1" applyBorder="1" applyAlignment="1">
      <alignment vertical="center"/>
      <protection/>
    </xf>
    <xf numFmtId="180" fontId="0" fillId="0" borderId="18" xfId="72" applyNumberFormat="1" applyFont="1" applyFill="1" applyBorder="1" applyAlignment="1">
      <alignment vertical="center"/>
      <protection/>
    </xf>
    <xf numFmtId="180" fontId="0" fillId="0" borderId="18" xfId="72" applyNumberFormat="1" applyFont="1" applyBorder="1">
      <alignment/>
      <protection/>
    </xf>
    <xf numFmtId="180" fontId="0" fillId="0" borderId="18" xfId="19" applyNumberFormat="1" applyFont="1" applyFill="1" applyBorder="1" applyAlignment="1">
      <alignment horizontal="right" vertical="center"/>
    </xf>
    <xf numFmtId="181" fontId="4" fillId="0" borderId="18" xfId="72" applyNumberFormat="1" applyFont="1" applyFill="1" applyBorder="1" applyAlignment="1">
      <alignment horizontal="right" vertical="center"/>
      <protection/>
    </xf>
    <xf numFmtId="181" fontId="10" fillId="0" borderId="21" xfId="72" applyNumberFormat="1" applyFont="1" applyFill="1" applyBorder="1" applyAlignment="1">
      <alignment horizontal="right" vertical="center"/>
      <protection/>
    </xf>
    <xf numFmtId="0" fontId="1" fillId="0" borderId="0" xfId="72" applyFont="1" applyFill="1" applyAlignment="1">
      <alignment vertical="center"/>
      <protection/>
    </xf>
    <xf numFmtId="0" fontId="1" fillId="0" borderId="0" xfId="72" applyFont="1">
      <alignment/>
      <protection/>
    </xf>
    <xf numFmtId="0" fontId="19" fillId="0" borderId="0" xfId="169" applyFont="1" applyFill="1" applyBorder="1" applyAlignment="1">
      <alignment vertical="center"/>
      <protection/>
    </xf>
    <xf numFmtId="0" fontId="20" fillId="0" borderId="0" xfId="169" applyFont="1" applyFill="1" applyBorder="1" applyAlignment="1">
      <alignment vertical="center"/>
      <protection/>
    </xf>
    <xf numFmtId="0" fontId="0" fillId="0" borderId="0" xfId="169" applyFont="1" applyFill="1" applyAlignment="1">
      <alignment vertical="center"/>
      <protection/>
    </xf>
    <xf numFmtId="49" fontId="0" fillId="0" borderId="16" xfId="169" applyNumberFormat="1" applyFont="1" applyFill="1" applyBorder="1" applyAlignment="1">
      <alignment horizontal="center" vertical="center" wrapText="1"/>
      <protection/>
    </xf>
    <xf numFmtId="49" fontId="0" fillId="0" borderId="20" xfId="169" applyNumberFormat="1" applyFont="1" applyFill="1" applyBorder="1" applyAlignment="1">
      <alignment horizontal="center" vertical="center" wrapText="1"/>
      <protection/>
    </xf>
    <xf numFmtId="0" fontId="18" fillId="0" borderId="15" xfId="169" applyFont="1" applyFill="1" applyBorder="1" applyAlignment="1">
      <alignment horizontal="center" vertical="center"/>
      <protection/>
    </xf>
    <xf numFmtId="0" fontId="18" fillId="0" borderId="16" xfId="169" applyFont="1" applyFill="1" applyBorder="1" applyAlignment="1">
      <alignment vertical="center"/>
      <protection/>
    </xf>
    <xf numFmtId="181" fontId="18" fillId="0" borderId="20" xfId="169" applyNumberFormat="1" applyFont="1" applyFill="1" applyBorder="1" applyAlignment="1">
      <alignment vertical="center"/>
      <protection/>
    </xf>
    <xf numFmtId="181" fontId="10" fillId="0" borderId="20" xfId="169" applyNumberFormat="1" applyFont="1" applyFill="1" applyBorder="1" applyAlignment="1">
      <alignment vertical="center"/>
      <protection/>
    </xf>
    <xf numFmtId="0" fontId="10" fillId="0" borderId="29" xfId="169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8" xfId="169" applyFont="1" applyFill="1" applyBorder="1" applyAlignment="1">
      <alignment vertical="center"/>
      <protection/>
    </xf>
    <xf numFmtId="181" fontId="10" fillId="0" borderId="21" xfId="169" applyNumberFormat="1" applyFont="1" applyFill="1" applyBorder="1" applyAlignment="1">
      <alignment vertical="center"/>
      <protection/>
    </xf>
    <xf numFmtId="0" fontId="0" fillId="0" borderId="44" xfId="169" applyFont="1" applyFill="1" applyBorder="1" applyAlignment="1">
      <alignment horizontal="center"/>
      <protection/>
    </xf>
    <xf numFmtId="181" fontId="18" fillId="0" borderId="16" xfId="169" applyNumberFormat="1" applyFont="1" applyFill="1" applyBorder="1" applyAlignment="1">
      <alignment vertical="center"/>
      <protection/>
    </xf>
    <xf numFmtId="181" fontId="10" fillId="0" borderId="16" xfId="169" applyNumberFormat="1" applyFont="1" applyFill="1" applyBorder="1" applyAlignment="1">
      <alignment vertical="center"/>
      <protection/>
    </xf>
    <xf numFmtId="181" fontId="10" fillId="0" borderId="18" xfId="169" applyNumberFormat="1" applyFont="1" applyFill="1" applyBorder="1" applyAlignment="1">
      <alignment vertical="center"/>
      <protection/>
    </xf>
    <xf numFmtId="0" fontId="1" fillId="0" borderId="0" xfId="169" applyFont="1" applyFill="1" applyBorder="1" applyAlignment="1">
      <alignment horizontal="left" vertical="center" wrapText="1"/>
      <protection/>
    </xf>
    <xf numFmtId="0" fontId="21" fillId="0" borderId="0" xfId="72" applyFont="1" applyFill="1" applyAlignment="1">
      <alignment vertical="center"/>
      <protection/>
    </xf>
    <xf numFmtId="181" fontId="0" fillId="0" borderId="0" xfId="72" applyNumberFormat="1" applyFill="1" applyAlignment="1">
      <alignment vertical="center"/>
      <protection/>
    </xf>
    <xf numFmtId="181" fontId="0" fillId="0" borderId="0" xfId="72" applyNumberFormat="1" applyFont="1" applyFill="1" applyAlignment="1">
      <alignment vertical="center"/>
      <protection/>
    </xf>
    <xf numFmtId="181" fontId="17" fillId="0" borderId="0" xfId="72" applyNumberFormat="1" applyFont="1" applyFill="1" applyAlignment="1">
      <alignment horizontal="right"/>
      <protection/>
    </xf>
    <xf numFmtId="181" fontId="0" fillId="0" borderId="0" xfId="72" applyNumberFormat="1" applyFont="1" applyFill="1" applyAlignment="1">
      <alignment horizontal="right"/>
      <protection/>
    </xf>
    <xf numFmtId="0" fontId="6" fillId="0" borderId="16" xfId="72" applyFont="1" applyFill="1" applyBorder="1" applyAlignment="1">
      <alignment horizontal="center" vertical="center" wrapText="1"/>
      <protection/>
    </xf>
    <xf numFmtId="181" fontId="0" fillId="0" borderId="16" xfId="72" applyNumberFormat="1" applyFont="1" applyFill="1" applyBorder="1" applyAlignment="1">
      <alignment horizontal="center" vertical="center"/>
      <protection/>
    </xf>
    <xf numFmtId="181" fontId="0" fillId="0" borderId="20" xfId="72" applyNumberFormat="1" applyFont="1" applyFill="1" applyBorder="1" applyAlignment="1">
      <alignment horizontal="center" vertical="center" wrapText="1"/>
      <protection/>
    </xf>
    <xf numFmtId="181" fontId="22" fillId="0" borderId="0" xfId="72" applyNumberFormat="1" applyFont="1" applyFill="1" applyBorder="1" applyAlignment="1">
      <alignment horizontal="right" vertical="center"/>
      <protection/>
    </xf>
    <xf numFmtId="180" fontId="10" fillId="0" borderId="16" xfId="24" applyNumberFormat="1" applyFont="1" applyFill="1" applyBorder="1" applyAlignment="1">
      <alignment horizontal="right" vertical="center"/>
    </xf>
    <xf numFmtId="181" fontId="0" fillId="0" borderId="18" xfId="72" applyNumberFormat="1" applyFont="1" applyFill="1" applyBorder="1" applyAlignment="1">
      <alignment horizontal="right" vertical="center"/>
      <protection/>
    </xf>
    <xf numFmtId="0" fontId="3" fillId="0" borderId="0" xfId="72" applyFont="1" applyFill="1" applyAlignment="1">
      <alignment horizontal="center" vertical="center"/>
      <protection/>
    </xf>
    <xf numFmtId="0" fontId="23" fillId="0" borderId="0" xfId="72" applyFont="1" applyFill="1" applyAlignment="1">
      <alignment vertical="center"/>
      <protection/>
    </xf>
    <xf numFmtId="180" fontId="21" fillId="0" borderId="0" xfId="72" applyNumberFormat="1" applyFont="1" applyFill="1" applyAlignment="1">
      <alignment vertical="center"/>
      <protection/>
    </xf>
    <xf numFmtId="184" fontId="24" fillId="0" borderId="16" xfId="169" applyNumberFormat="1" applyFont="1" applyFill="1" applyBorder="1" applyAlignment="1">
      <alignment horizontal="right" vertical="center"/>
      <protection/>
    </xf>
  </cellXfs>
  <cellStyles count="72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标题 5 6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60% - 强调文字颜色 4 2 2 2" xfId="29"/>
    <cellStyle name="常规 17 3 4" xfId="30"/>
    <cellStyle name="40% - 强调文字颜色 3 2 7" xfId="31"/>
    <cellStyle name="20% - 强调文字颜色 2 2 2" xfId="32"/>
    <cellStyle name="60% - 强调文字颜色 2 3" xfId="33"/>
    <cellStyle name="注释" xfId="34"/>
    <cellStyle name="20% - 强调文字颜色 4 5" xfId="35"/>
    <cellStyle name="标题 4" xfId="36"/>
    <cellStyle name="解释性文本 2 2" xfId="37"/>
    <cellStyle name="60% - 强调文字颜色 2" xfId="38"/>
    <cellStyle name="计算 2 9" xfId="39"/>
    <cellStyle name="警告文本" xfId="40"/>
    <cellStyle name="标题" xfId="41"/>
    <cellStyle name="计算 2 10" xfId="42"/>
    <cellStyle name="60% - 强调文字颜色 2 2 2" xfId="43"/>
    <cellStyle name="标题 3 5" xfId="44"/>
    <cellStyle name="解释性文本" xfId="45"/>
    <cellStyle name="标题 1" xfId="46"/>
    <cellStyle name="差 6" xfId="47"/>
    <cellStyle name="标题 2" xfId="48"/>
    <cellStyle name="差 2 10" xfId="49"/>
    <cellStyle name="60% - 强调文字颜色 1" xfId="50"/>
    <cellStyle name="计算 2 8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差 2 9" xfId="57"/>
    <cellStyle name="检查单元格" xfId="58"/>
    <cellStyle name="20% - 强调文字颜色 6" xfId="59"/>
    <cellStyle name="40% - 强调文字颜色 1 2 9" xfId="60"/>
    <cellStyle name="强调文字颜色 2" xfId="61"/>
    <cellStyle name="链接单元格" xfId="62"/>
    <cellStyle name="40% - 强调文字颜色 6 5" xfId="63"/>
    <cellStyle name="60% - 强调文字颜色 4 2 3" xfId="64"/>
    <cellStyle name="标题 2 2 7" xfId="65"/>
    <cellStyle name="解释性文本 2 10" xfId="66"/>
    <cellStyle name="汇总" xfId="67"/>
    <cellStyle name="好" xfId="68"/>
    <cellStyle name="20% - 强调文字颜色 3 3" xfId="69"/>
    <cellStyle name="适中" xfId="70"/>
    <cellStyle name="20% - 强调文字颜色 5" xfId="71"/>
    <cellStyle name="常规_2006年7月份收支情况表" xfId="72"/>
    <cellStyle name="40% - 强调文字颜色 1 2 8" xfId="73"/>
    <cellStyle name="强调文字颜色 1" xfId="74"/>
    <cellStyle name="?鹎%U龡&amp;H齲_x0001_C铣_x0014__x0007__x0001__x0001_ 2" xfId="75"/>
    <cellStyle name="20% - 强调文字颜色 1" xfId="76"/>
    <cellStyle name="标题 5 4" xfId="77"/>
    <cellStyle name="40% - 强调文字颜色 1" xfId="78"/>
    <cellStyle name="?鹎%U龡&amp;H齲_x0001_C铣_x0014__x0007__x0001__x0001_ 3" xfId="79"/>
    <cellStyle name="20% - 强调文字颜色 2" xfId="80"/>
    <cellStyle name="标题 5 5" xfId="81"/>
    <cellStyle name="40% - 强调文字颜色 2" xfId="82"/>
    <cellStyle name="强调文字颜色 3" xfId="83"/>
    <cellStyle name="强调文字颜色 4" xfId="84"/>
    <cellStyle name="20% - 强调文字颜色 4" xfId="85"/>
    <cellStyle name="标题 5 7" xfId="86"/>
    <cellStyle name="计算 3" xfId="87"/>
    <cellStyle name="40% - 强调文字颜色 4" xfId="88"/>
    <cellStyle name="强调文字颜色 5" xfId="89"/>
    <cellStyle name="标题 5 8" xfId="90"/>
    <cellStyle name="常规_2007年地方预算表格" xfId="91"/>
    <cellStyle name="计算 4" xfId="92"/>
    <cellStyle name="40% - 强调文字颜色 5" xfId="93"/>
    <cellStyle name="60% - 强调文字颜色 5" xfId="94"/>
    <cellStyle name="强调文字颜色 6" xfId="95"/>
    <cellStyle name="标题 5 9" xfId="96"/>
    <cellStyle name="计算 5" xfId="97"/>
    <cellStyle name="40% - 强调文字颜色 6" xfId="98"/>
    <cellStyle name="60% - 强调文字颜色 6" xfId="99"/>
    <cellStyle name="?鹎%U龡&amp;H齲_x0001_C铣_x0014__x0007__x0001__x0001_ 2 7" xfId="100"/>
    <cellStyle name="好 4" xfId="101"/>
    <cellStyle name="解释性文本 2" xfId="102"/>
    <cellStyle name="20% - 强调文字颜色 5 2 10" xfId="103"/>
    <cellStyle name="?鹎%U龡&amp;H齲_x0001_C铣_x0014__x0007__x0001__x0001_ 2 10" xfId="104"/>
    <cellStyle name="20% - 强调文字颜色 3 5" xfId="105"/>
    <cellStyle name="20% - 强调文字颜色 1 2 10" xfId="106"/>
    <cellStyle name="60% - 强调文字颜色 1 3" xfId="107"/>
    <cellStyle name="20% - 强调文字颜色 1 2 5" xfId="108"/>
    <cellStyle name="40% - 强调文字颜色 2 4" xfId="109"/>
    <cellStyle name="60% - 强调文字颜色 6 2 2 2" xfId="110"/>
    <cellStyle name="标题 3 3" xfId="111"/>
    <cellStyle name="40% - 强调文字颜色 2 6" xfId="112"/>
    <cellStyle name="20% - 强调文字颜色 1 2 7" xfId="113"/>
    <cellStyle name="好 2 10" xfId="114"/>
    <cellStyle name="百分比 3 5" xfId="115"/>
    <cellStyle name="?鹎%U龡&amp;H齲_x0001_C铣_x0014__x0007__x0001__x0001_" xfId="116"/>
    <cellStyle name="?鹎%U龡&amp;H齲_x0001_C铣_x0014__x0007__x0001__x0001_ 2 2" xfId="117"/>
    <cellStyle name="20% - 强调文字颜色 1 2" xfId="118"/>
    <cellStyle name="?鹎%U龡&amp;H齲_x0001_C铣_x0014__x0007__x0001__x0001_ 2 3" xfId="119"/>
    <cellStyle name="20% - 强调文字颜色 1 3" xfId="120"/>
    <cellStyle name="?鹎%U龡&amp;H齲_x0001_C铣_x0014__x0007__x0001__x0001_ 2 4" xfId="121"/>
    <cellStyle name="20% - 强调文字颜色 1 4" xfId="122"/>
    <cellStyle name="好 2" xfId="123"/>
    <cellStyle name="?鹎%U龡&amp;H齲_x0001_C铣_x0014__x0007__x0001__x0001_ 2 5" xfId="124"/>
    <cellStyle name="60% - 强调文字颜色 3 2 10" xfId="125"/>
    <cellStyle name="20% - 强调文字颜色 1 5" xfId="126"/>
    <cellStyle name="好 3" xfId="127"/>
    <cellStyle name="?鹎%U龡&amp;H齲_x0001_C铣_x0014__x0007__x0001__x0001_ 2 6" xfId="128"/>
    <cellStyle name="20% - 强调文字颜色 1 6" xfId="129"/>
    <cellStyle name="千位[0]_1" xfId="130"/>
    <cellStyle name="好 5" xfId="131"/>
    <cellStyle name="标题 3 2 2" xfId="132"/>
    <cellStyle name="?鹎%U龡&amp;H齲_x0001_C铣_x0014__x0007__x0001__x0001_ 2 8" xfId="133"/>
    <cellStyle name="好 6" xfId="134"/>
    <cellStyle name="标题 3 2 3" xfId="135"/>
    <cellStyle name="?鹎%U龡&amp;H齲_x0001_C铣_x0014__x0007__x0001__x0001_ 2 9" xfId="136"/>
    <cellStyle name="40% - 强调文字颜色 2 2 7" xfId="137"/>
    <cellStyle name="20% - 强调文字颜色 1 2 2" xfId="138"/>
    <cellStyle name="20% - 强调文字颜色 3 2" xfId="139"/>
    <cellStyle name="解释性文本 2 3" xfId="140"/>
    <cellStyle name="标题 5" xfId="141"/>
    <cellStyle name="20% - 强调文字颜色 1 2 2 2" xfId="142"/>
    <cellStyle name="汇总 2 8" xfId="143"/>
    <cellStyle name="40% - 强调文字颜色 4 2 7" xfId="144"/>
    <cellStyle name="20% - 强调文字颜色 3 2 2" xfId="145"/>
    <cellStyle name="40% - 强调文字颜色 2 2 8" xfId="146"/>
    <cellStyle name="20% - 强调文字颜色 1 2 3" xfId="147"/>
    <cellStyle name="40% - 强调文字颜色 2 2" xfId="148"/>
    <cellStyle name="20% - 强调文字颜色 3 4" xfId="149"/>
    <cellStyle name="60% - 强调文字颜色 1 2" xfId="150"/>
    <cellStyle name="20% - 强调文字颜色 1 2 4" xfId="151"/>
    <cellStyle name="40% - 强调文字颜色 2 2 9" xfId="152"/>
    <cellStyle name="40% - 强调文字颜色 2 3" xfId="153"/>
    <cellStyle name="20% - 强调文字颜色 1 2 6" xfId="154"/>
    <cellStyle name="40% - 强调文字颜色 2 5" xfId="155"/>
    <cellStyle name="20% - 强调文字颜色 1 2 8" xfId="156"/>
    <cellStyle name="20% - 强调文字颜色 1 2 9" xfId="157"/>
    <cellStyle name="20% - 强调文字颜色 3 2 7" xfId="158"/>
    <cellStyle name="20% - 强调文字颜色 2 2" xfId="159"/>
    <cellStyle name="20% - 强调文字颜色 2 2 9" xfId="160"/>
    <cellStyle name="百分比 3 3" xfId="161"/>
    <cellStyle name="20% - 强调文字颜色 2 2 10" xfId="162"/>
    <cellStyle name="60% - 强调文字颜色 3 6" xfId="163"/>
    <cellStyle name="20% - 强调文字颜色 2 6" xfId="164"/>
    <cellStyle name="20% - 强调文字颜色 2 2 2 2" xfId="165"/>
    <cellStyle name="20% - 强调文字颜色 2 2 3" xfId="166"/>
    <cellStyle name="40% - 强调文字颜色 3 2 8" xfId="167"/>
    <cellStyle name="常规 17 3 5" xfId="168"/>
    <cellStyle name="常规_厦门财政收支月报（表样）" xfId="169"/>
    <cellStyle name="20% - 强调文字颜色 2 2 4" xfId="170"/>
    <cellStyle name="40% - 强调文字颜色 3 2 9" xfId="171"/>
    <cellStyle name="20% - 强调文字颜色 3 2 2 2" xfId="172"/>
    <cellStyle name="标题 1 2 4" xfId="173"/>
    <cellStyle name="20% - 强调文字颜色 2 2 5" xfId="174"/>
    <cellStyle name="20% - 强调文字颜色 2 2 6" xfId="175"/>
    <cellStyle name="20% - 强调文字颜色 2 2 7" xfId="176"/>
    <cellStyle name="20% - 强调文字颜色 2 2 8" xfId="177"/>
    <cellStyle name="百分比 3 2" xfId="178"/>
    <cellStyle name="20% - 强调文字颜色 3 2 8" xfId="179"/>
    <cellStyle name="20% - 强调文字颜色 2 3" xfId="180"/>
    <cellStyle name="60% - 强调文字颜色 3 2 2 2" xfId="181"/>
    <cellStyle name="20% - 强调文字颜色 3 2 9" xfId="182"/>
    <cellStyle name="20% - 强调文字颜色 2 4" xfId="183"/>
    <cellStyle name="20% - 强调文字颜色 2 5" xfId="184"/>
    <cellStyle name="40% - 强调文字颜色 2 2 10" xfId="185"/>
    <cellStyle name="20% - 强调文字颜色 3 2 10" xfId="186"/>
    <cellStyle name="20% - 强调文字颜色 3 2 3" xfId="187"/>
    <cellStyle name="40% - 强调文字颜色 4 2 8" xfId="188"/>
    <cellStyle name="汇总 2 9" xfId="189"/>
    <cellStyle name="20% - 强调文字颜色 3 2 4" xfId="190"/>
    <cellStyle name="40% - 强调文字颜色 4 2 9" xfId="191"/>
    <cellStyle name="20% - 强调文字颜色 3 2 5" xfId="192"/>
    <cellStyle name="20% - 强调文字颜色 3 2 6" xfId="193"/>
    <cellStyle name="20% - 强调文字颜色 3 6" xfId="194"/>
    <cellStyle name="60% - 强调文字颜色 1 4" xfId="195"/>
    <cellStyle name="20% - 强调文字颜色 4 2" xfId="196"/>
    <cellStyle name="60% - 强调文字颜色 1 2 7" xfId="197"/>
    <cellStyle name="20% - 强调文字颜色 4 2 10" xfId="198"/>
    <cellStyle name="20% - 强调文字颜色 4 2 2" xfId="199"/>
    <cellStyle name="40% - 强调文字颜色 5 2 7" xfId="200"/>
    <cellStyle name="20% - 强调文字颜色 4 2 2 2" xfId="201"/>
    <cellStyle name="40% - 强调文字颜色 4 2 10" xfId="202"/>
    <cellStyle name="20% - 强调文字颜色 4 2 3" xfId="203"/>
    <cellStyle name="40% - 强调文字颜色 5 2 8" xfId="204"/>
    <cellStyle name="20% - 强调文字颜色 4 2 4" xfId="205"/>
    <cellStyle name="40% - 强调文字颜色 5 2 9" xfId="206"/>
    <cellStyle name="20% - 强调文字颜色 4 2 5" xfId="207"/>
    <cellStyle name="20% - 强调文字颜色 4 2 6" xfId="208"/>
    <cellStyle name="20% - 强调文字颜色 4 2 7" xfId="209"/>
    <cellStyle name="20% - 强调文字颜色 4 2 8" xfId="210"/>
    <cellStyle name="20% - 强调文字颜色 4 2 9" xfId="211"/>
    <cellStyle name="20% - 强调文字颜色 4 3" xfId="212"/>
    <cellStyle name="60% - 强调文字颜色 1 2 8" xfId="213"/>
    <cellStyle name="20% - 强调文字颜色 4 4" xfId="214"/>
    <cellStyle name="60% - 强调文字颜色 1 2 9" xfId="215"/>
    <cellStyle name="60% - 强调文字颜色 2 2" xfId="216"/>
    <cellStyle name="20% - 强调文字颜色 4 6" xfId="217"/>
    <cellStyle name="60% - 强调文字颜色 2 4" xfId="218"/>
    <cellStyle name="20% - 强调文字颜色 5 2" xfId="219"/>
    <cellStyle name="20% - 强调文字颜色 5 2 2" xfId="220"/>
    <cellStyle name="40% - 强调文字颜色 6 2 7" xfId="221"/>
    <cellStyle name="20% - 强调文字颜色 5 2 3" xfId="222"/>
    <cellStyle name="40% - 强调文字颜色 6 2 8" xfId="223"/>
    <cellStyle name="20% - 强调文字颜色 5 2 4" xfId="224"/>
    <cellStyle name="40% - 强调文字颜色 6 2 9" xfId="225"/>
    <cellStyle name="20% - 强调文字颜色 5 2 5" xfId="226"/>
    <cellStyle name="标题 5 10" xfId="227"/>
    <cellStyle name="20% - 强调文字颜色 5 2 6" xfId="228"/>
    <cellStyle name="20% - 强调文字颜色 5 2 7" xfId="229"/>
    <cellStyle name="20% - 强调文字颜色 5 2 8" xfId="230"/>
    <cellStyle name="20% - 强调文字颜色 5 2 9" xfId="231"/>
    <cellStyle name="20% - 强调文字颜色 5 3" xfId="232"/>
    <cellStyle name="20% - 强调文字颜色 5 4" xfId="233"/>
    <cellStyle name="60% - 强调文字颜色 3 2" xfId="234"/>
    <cellStyle name="20% - 强调文字颜色 5 5" xfId="235"/>
    <cellStyle name="60% - 强调文字颜色 3 3" xfId="236"/>
    <cellStyle name="常规_2006年7月份收支情况表 6" xfId="237"/>
    <cellStyle name="20% - 强调文字颜色 5 6" xfId="238"/>
    <cellStyle name="60% - 强调文字颜色 3 4" xfId="239"/>
    <cellStyle name="20% - 强调文字颜色 6 2" xfId="240"/>
    <cellStyle name="60% - 强调文字颜色 6 2 4" xfId="241"/>
    <cellStyle name="标题 4 2 8" xfId="242"/>
    <cellStyle name="20% - 强调文字颜色 6 2 10" xfId="243"/>
    <cellStyle name="汇总 4" xfId="244"/>
    <cellStyle name="20% - 强调文字颜色 6 2 2" xfId="245"/>
    <cellStyle name="40% - 强调文字颜色 4 4" xfId="246"/>
    <cellStyle name="20% - 强调文字颜色 6 2 3" xfId="247"/>
    <cellStyle name="40% - 强调文字颜色 4 5" xfId="248"/>
    <cellStyle name="20% - 强调文字颜色 6 2 4" xfId="249"/>
    <cellStyle name="40% - 强调文字颜色 4 6" xfId="250"/>
    <cellStyle name="20% - 强调文字颜色 6 2 5" xfId="251"/>
    <cellStyle name="20% - 强调文字颜色 6 2 6" xfId="252"/>
    <cellStyle name="20% - 强调文字颜色 6 2 7" xfId="253"/>
    <cellStyle name="20% - 强调文字颜色 6 2 8" xfId="254"/>
    <cellStyle name="20% - 强调文字颜色 6 2 9" xfId="255"/>
    <cellStyle name="20% - 强调文字颜色 6 3" xfId="256"/>
    <cellStyle name="60% - 强调文字颜色 6 2 5" xfId="257"/>
    <cellStyle name="标题 4 2 9" xfId="258"/>
    <cellStyle name="20% - 强调文字颜色 6 4" xfId="259"/>
    <cellStyle name="60% - 强调文字颜色 4 2" xfId="260"/>
    <cellStyle name="60% - 强调文字颜色 6 2 6" xfId="261"/>
    <cellStyle name="20% - 强调文字颜色 6 5" xfId="262"/>
    <cellStyle name="60% - 强调文字颜色 4 3" xfId="263"/>
    <cellStyle name="40% - 强调文字颜色 5 2 2" xfId="264"/>
    <cellStyle name="60% - 强调文字颜色 6 2 7" xfId="265"/>
    <cellStyle name="20% - 强调文字颜色 6 6" xfId="266"/>
    <cellStyle name="60% - 强调文字颜色 4 4" xfId="267"/>
    <cellStyle name="40% - 强调文字颜色 5 2 3" xfId="268"/>
    <cellStyle name="60% - 强调文字颜色 6 2 8" xfId="269"/>
    <cellStyle name="汇总 2 10" xfId="270"/>
    <cellStyle name="40% - 强调文字颜色 1 2" xfId="271"/>
    <cellStyle name="解释性文本 2 9" xfId="272"/>
    <cellStyle name="40% - 强调文字颜色 1 2 10" xfId="273"/>
    <cellStyle name="40% - 强调文字颜色 1 2 2" xfId="274"/>
    <cellStyle name="60% - 强调文字颜色 2 2 7" xfId="275"/>
    <cellStyle name="40% - 强调文字颜色 1 2 2 2" xfId="276"/>
    <cellStyle name="40% - 强调文字颜色 1 2 3" xfId="277"/>
    <cellStyle name="60% - 强调文字颜色 2 2 8" xfId="278"/>
    <cellStyle name="40% - 强调文字颜色 1 2 4" xfId="279"/>
    <cellStyle name="60% - 强调文字颜色 2 2 9" xfId="280"/>
    <cellStyle name="40% - 强调文字颜色 1 2 5" xfId="281"/>
    <cellStyle name="标题 2 2 2 2" xfId="282"/>
    <cellStyle name="40% - 强调文字颜色 1 2 6" xfId="283"/>
    <cellStyle name="40% - 强调文字颜色 1 2 7" xfId="284"/>
    <cellStyle name="40% - 强调文字颜色 1 3" xfId="285"/>
    <cellStyle name="40% - 强调文字颜色 1 4" xfId="286"/>
    <cellStyle name="40% - 强调文字颜色 1 5" xfId="287"/>
    <cellStyle name="40% - 强调文字颜色 1 6" xfId="288"/>
    <cellStyle name="40% - 强调文字颜色 2 2 2" xfId="289"/>
    <cellStyle name="60% - 强调文字颜色 3 2 7" xfId="290"/>
    <cellStyle name="40% - 强调文字颜色 2 2 3" xfId="291"/>
    <cellStyle name="60% - 强调文字颜色 3 2 8" xfId="292"/>
    <cellStyle name="40% - 强调文字颜色 2 2 4" xfId="293"/>
    <cellStyle name="60% - 强调文字颜色 3 2 9" xfId="294"/>
    <cellStyle name="40% - 强调文字颜色 2 2 5" xfId="295"/>
    <cellStyle name="40% - 强调文字颜色 2 2 6" xfId="296"/>
    <cellStyle name="40% - 强调文字颜色 3 2" xfId="297"/>
    <cellStyle name="计算 2 2" xfId="298"/>
    <cellStyle name="40% - 强调文字颜色 3 2 10" xfId="299"/>
    <cellStyle name="60% - 强调文字颜色 2 6" xfId="300"/>
    <cellStyle name="注释 3 5" xfId="301"/>
    <cellStyle name="40% - 强调文字颜色 3 2 2" xfId="302"/>
    <cellStyle name="60% - 强调文字颜色 4 2 7" xfId="303"/>
    <cellStyle name="计算 2 2 2" xfId="304"/>
    <cellStyle name="40% - 强调文字颜色 3 2 2 2" xfId="305"/>
    <cellStyle name="注释 3 7" xfId="306"/>
    <cellStyle name="40% - 强调文字颜色 3 2 4" xfId="307"/>
    <cellStyle name="60% - 强调文字颜色 4 2 9" xfId="308"/>
    <cellStyle name="注释 3 6" xfId="309"/>
    <cellStyle name="40% - 强调文字颜色 3 2 3" xfId="310"/>
    <cellStyle name="60% - 强调文字颜色 4 2 8" xfId="311"/>
    <cellStyle name="注释 3 8" xfId="312"/>
    <cellStyle name="40% - 强调文字颜色 3 2 5" xfId="313"/>
    <cellStyle name="常规 17 3 2" xfId="314"/>
    <cellStyle name="注释 3 9" xfId="315"/>
    <cellStyle name="40% - 强调文字颜色 3 2 6" xfId="316"/>
    <cellStyle name="常规 17 3 3" xfId="317"/>
    <cellStyle name="40% - 强调文字颜色 3 3" xfId="318"/>
    <cellStyle name="计算 2 3" xfId="319"/>
    <cellStyle name="40% - 强调文字颜色 3 4" xfId="320"/>
    <cellStyle name="计算 2 4" xfId="321"/>
    <cellStyle name="警告文本 2 10" xfId="322"/>
    <cellStyle name="40% - 强调文字颜色 3 5" xfId="323"/>
    <cellStyle name="计算 2 5" xfId="324"/>
    <cellStyle name="40% - 强调文字颜色 3 6" xfId="325"/>
    <cellStyle name="计算 2 6" xfId="326"/>
    <cellStyle name="40% - 强调文字颜色 4 2 2" xfId="327"/>
    <cellStyle name="60% - 强调文字颜色 5 2 7" xfId="328"/>
    <cellStyle name="标题 4 4" xfId="329"/>
    <cellStyle name="强调文字颜色 4 2 8" xfId="330"/>
    <cellStyle name="汇总 2 3" xfId="331"/>
    <cellStyle name="检查单元格 2" xfId="332"/>
    <cellStyle name="40% - 强调文字颜色 4 2 2 2" xfId="333"/>
    <cellStyle name="检查单元格 2 2" xfId="334"/>
    <cellStyle name="40% - 强调文字颜色 4 2 3" xfId="335"/>
    <cellStyle name="60% - 强调文字颜色 5 2 8" xfId="336"/>
    <cellStyle name="标题 4 5" xfId="337"/>
    <cellStyle name="强调文字颜色 4 2 9" xfId="338"/>
    <cellStyle name="汇总 2 4" xfId="339"/>
    <cellStyle name="检查单元格 3" xfId="340"/>
    <cellStyle name="40% - 强调文字颜色 4 2 4" xfId="341"/>
    <cellStyle name="60% - 强调文字颜色 5 2 9" xfId="342"/>
    <cellStyle name="标题 4 6" xfId="343"/>
    <cellStyle name="汇总 2 5" xfId="344"/>
    <cellStyle name="检查单元格 4" xfId="345"/>
    <cellStyle name="40% - 强调文字颜色 4 2 5" xfId="346"/>
    <cellStyle name="汇总 2 6" xfId="347"/>
    <cellStyle name="检查单元格 5" xfId="348"/>
    <cellStyle name="40% - 强调文字颜色 4 2 6" xfId="349"/>
    <cellStyle name="汇总 2 7" xfId="350"/>
    <cellStyle name="检查单元格 6" xfId="351"/>
    <cellStyle name="40% - 强调文字颜色 4 3" xfId="352"/>
    <cellStyle name="40% - 强调文字颜色 5 2" xfId="353"/>
    <cellStyle name="好 2 3" xfId="354"/>
    <cellStyle name="40% - 强调文字颜色 5 2 10" xfId="355"/>
    <cellStyle name="40% - 强调文字颜色 6 2 2 2" xfId="356"/>
    <cellStyle name="60% - 强调文字颜色 2 2 6" xfId="357"/>
    <cellStyle name="60% - 强调文字颜色 4 5" xfId="358"/>
    <cellStyle name="40% - 强调文字颜色 5 2 4" xfId="359"/>
    <cellStyle name="60% - 强调文字颜色 6 2 9" xfId="360"/>
    <cellStyle name="40% - 强调文字颜色 5 2 5" xfId="361"/>
    <cellStyle name="60% - 强调文字颜色 4 6" xfId="362"/>
    <cellStyle name="40% - 强调文字颜色 5 2 6" xfId="363"/>
    <cellStyle name="40% - 强调文字颜色 5 3" xfId="364"/>
    <cellStyle name="好 2 4" xfId="365"/>
    <cellStyle name="40% - 强调文字颜色 5 4" xfId="366"/>
    <cellStyle name="好 2 5" xfId="367"/>
    <cellStyle name="no dec" xfId="368"/>
    <cellStyle name="40% - 强调文字颜色 5 5" xfId="369"/>
    <cellStyle name="好 2 6" xfId="370"/>
    <cellStyle name="注释 2 2" xfId="371"/>
    <cellStyle name="40% - 强调文字颜色 5 6" xfId="372"/>
    <cellStyle name="好 2 7" xfId="373"/>
    <cellStyle name="40% - 强调文字颜色 6 2" xfId="374"/>
    <cellStyle name="标题 2 2 4" xfId="375"/>
    <cellStyle name="40% - 强调文字颜色 6 2 10" xfId="376"/>
    <cellStyle name="40% - 强调文字颜色 6 2 2" xfId="377"/>
    <cellStyle name="40% - 强调文字颜色 6 2 3" xfId="378"/>
    <cellStyle name="40% - 强调文字颜色 6 2 4" xfId="379"/>
    <cellStyle name="40% - 强调文字颜色 6 2 5" xfId="380"/>
    <cellStyle name="40% - 强调文字颜色 6 2 6" xfId="381"/>
    <cellStyle name="40% - 强调文字颜色 6 3" xfId="382"/>
    <cellStyle name="标题 2 2 5" xfId="383"/>
    <cellStyle name="适中 2 4" xfId="384"/>
    <cellStyle name="60% - 强调文字颜色 1 2 10" xfId="385"/>
    <cellStyle name="40% - 强调文字颜色 6 4" xfId="386"/>
    <cellStyle name="60% - 强调文字颜色 4 2 2" xfId="387"/>
    <cellStyle name="标题 2 2 6" xfId="388"/>
    <cellStyle name="注释 3 2" xfId="389"/>
    <cellStyle name="40% - 强调文字颜色 6 6" xfId="390"/>
    <cellStyle name="60% - 强调文字颜色 4 2 4" xfId="391"/>
    <cellStyle name="标题 2 2 8" xfId="392"/>
    <cellStyle name="60% - 强调文字颜色 1 2 2" xfId="393"/>
    <cellStyle name="60% - 强调文字颜色 1 2 2 2" xfId="394"/>
    <cellStyle name="标题 3 2 4" xfId="395"/>
    <cellStyle name="60% - 强调文字颜色 1 2 3" xfId="396"/>
    <cellStyle name="60% - 强调文字颜色 1 2 4" xfId="397"/>
    <cellStyle name="60% - 强调文字颜色 1 2 5" xfId="398"/>
    <cellStyle name="60% - 强调文字颜色 1 2 6" xfId="399"/>
    <cellStyle name="常规 2" xfId="400"/>
    <cellStyle name="60% - 强调文字颜色 1 5" xfId="401"/>
    <cellStyle name="警告文本 2 2" xfId="402"/>
    <cellStyle name="60% - 强调文字颜色 1 6" xfId="403"/>
    <cellStyle name="60% - 强调文字颜色 4 2 10" xfId="404"/>
    <cellStyle name="60% - 强调文字颜色 2 2 10" xfId="405"/>
    <cellStyle name="60% - 强调文字颜色 2 2 3" xfId="406"/>
    <cellStyle name="60% - 强调文字颜色 2 2 4" xfId="407"/>
    <cellStyle name="60% - 强调文字颜色 2 2 5" xfId="408"/>
    <cellStyle name="60% - 强调文字颜色 2 5" xfId="409"/>
    <cellStyle name="60% - 强调文字颜色 3 2 2" xfId="410"/>
    <cellStyle name="标题 1 2 6" xfId="411"/>
    <cellStyle name="60% - 强调文字颜色 3 2 3" xfId="412"/>
    <cellStyle name="标题 1 2 7" xfId="413"/>
    <cellStyle name="60% - 强调文字颜色 3 2 4" xfId="414"/>
    <cellStyle name="标题 1 2 8" xfId="415"/>
    <cellStyle name="60% - 强调文字颜色 3 2 5" xfId="416"/>
    <cellStyle name="标题 1 2 9" xfId="417"/>
    <cellStyle name="60% - 强调文字颜色 3 2 6" xfId="418"/>
    <cellStyle name="60% - 强调文字颜色 3 5" xfId="419"/>
    <cellStyle name="注释 3 3" xfId="420"/>
    <cellStyle name="60% - 强调文字颜色 4 2 5" xfId="421"/>
    <cellStyle name="标题 2 2 9" xfId="422"/>
    <cellStyle name="注释 3 4" xfId="423"/>
    <cellStyle name="60% - 强调文字颜色 4 2 6" xfId="424"/>
    <cellStyle name="60% - 强调文字颜色 5 2" xfId="425"/>
    <cellStyle name="60% - 强调文字颜色 5 2 10" xfId="426"/>
    <cellStyle name="常规 2 3" xfId="427"/>
    <cellStyle name="60% - 强调文字颜色 5 2 2" xfId="428"/>
    <cellStyle name="标题 3 2 6" xfId="429"/>
    <cellStyle name="60% - 强调文字颜色 5 2 3" xfId="430"/>
    <cellStyle name="标题 3 2 7" xfId="431"/>
    <cellStyle name="60% - 强调文字颜色 5 2 4" xfId="432"/>
    <cellStyle name="标题 3 2 8" xfId="433"/>
    <cellStyle name="60% - 强调文字颜色 5 2 5" xfId="434"/>
    <cellStyle name="标题 3 2 9" xfId="435"/>
    <cellStyle name="标题 4 2" xfId="436"/>
    <cellStyle name="60% - 强调文字颜色 5 2 6" xfId="437"/>
    <cellStyle name="标题 4 3" xfId="438"/>
    <cellStyle name="强调文字颜色 4 2 7" xfId="439"/>
    <cellStyle name="汇总 2 2" xfId="440"/>
    <cellStyle name="60% - 强调文字颜色 5 3" xfId="441"/>
    <cellStyle name="60% - 强调文字颜色 5 4" xfId="442"/>
    <cellStyle name="60% - 强调文字颜色 5 5" xfId="443"/>
    <cellStyle name="60% - 强调文字颜色 5 6" xfId="444"/>
    <cellStyle name="60% - 强调文字颜色 6 2" xfId="445"/>
    <cellStyle name="60% - 强调文字颜色 6 2 10" xfId="446"/>
    <cellStyle name="60% - 强调文字颜色 6 2 2" xfId="447"/>
    <cellStyle name="标题 4 2 6" xfId="448"/>
    <cellStyle name="60% - 强调文字颜色 6 2 3" xfId="449"/>
    <cellStyle name="标题 4 2 7" xfId="450"/>
    <cellStyle name="60% - 强调文字颜色 6 3" xfId="451"/>
    <cellStyle name="60% - 强调文字颜色 6 4" xfId="452"/>
    <cellStyle name="60% - 强调文字颜色 6 5" xfId="453"/>
    <cellStyle name="60% - 强调文字颜色 6 6" xfId="454"/>
    <cellStyle name="no dec 2" xfId="455"/>
    <cellStyle name="no dec 3" xfId="456"/>
    <cellStyle name="no dec 4" xfId="457"/>
    <cellStyle name="Normal_APR" xfId="458"/>
    <cellStyle name="差 5" xfId="459"/>
    <cellStyle name="百分比 2 2" xfId="460"/>
    <cellStyle name="百分比 2 3" xfId="461"/>
    <cellStyle name="百分比 2 4" xfId="462"/>
    <cellStyle name="百分比 2 5" xfId="463"/>
    <cellStyle name="百分比 3 4" xfId="464"/>
    <cellStyle name="标题 1 2" xfId="465"/>
    <cellStyle name="标题 1 2 10" xfId="466"/>
    <cellStyle name="标题 1 2 2" xfId="467"/>
    <cellStyle name="标题 1 2 2 2" xfId="468"/>
    <cellStyle name="标题 1 2 3" xfId="469"/>
    <cellStyle name="标题 1 2 5" xfId="470"/>
    <cellStyle name="标题 1 3" xfId="471"/>
    <cellStyle name="标题 1 4" xfId="472"/>
    <cellStyle name="注释 2 10" xfId="473"/>
    <cellStyle name="标题 1 5" xfId="474"/>
    <cellStyle name="标题 1 6" xfId="475"/>
    <cellStyle name="常规 17 2" xfId="476"/>
    <cellStyle name="标题 2 2" xfId="477"/>
    <cellStyle name="标题 2 2 10" xfId="478"/>
    <cellStyle name="标题 2 2 2" xfId="479"/>
    <cellStyle name="标题 2 2 3" xfId="480"/>
    <cellStyle name="标题 2 3" xfId="481"/>
    <cellStyle name="标题 2 4" xfId="482"/>
    <cellStyle name="标题 2 5" xfId="483"/>
    <cellStyle name="标题 2 6" xfId="484"/>
    <cellStyle name="标题 3 2" xfId="485"/>
    <cellStyle name="标题 3 2 10" xfId="486"/>
    <cellStyle name="标题 3 2 2 2" xfId="487"/>
    <cellStyle name="常规 17 4" xfId="488"/>
    <cellStyle name="标题 3 2 5" xfId="489"/>
    <cellStyle name="标题 3 4" xfId="490"/>
    <cellStyle name="标题 3 6" xfId="491"/>
    <cellStyle name="标题 4 2 10" xfId="492"/>
    <cellStyle name="千位分隔 3 2" xfId="493"/>
    <cellStyle name="标题 4 2 2" xfId="494"/>
    <cellStyle name="标题 4 2 2 2" xfId="495"/>
    <cellStyle name="千位分隔 3 3" xfId="496"/>
    <cellStyle name="标题 4 2 3" xfId="497"/>
    <cellStyle name="千位分隔 3 4" xfId="498"/>
    <cellStyle name="标题 4 2 4" xfId="499"/>
    <cellStyle name="千位分隔 3 5" xfId="500"/>
    <cellStyle name="标题 4 2 5" xfId="501"/>
    <cellStyle name="标题 5 2" xfId="502"/>
    <cellStyle name="标题 5 2 2" xfId="503"/>
    <cellStyle name="标题 5 3" xfId="504"/>
    <cellStyle name="标题 6" xfId="505"/>
    <cellStyle name="解释性文本 2 4" xfId="506"/>
    <cellStyle name="标题 7" xfId="507"/>
    <cellStyle name="解释性文本 2 5" xfId="508"/>
    <cellStyle name="标题 8" xfId="509"/>
    <cellStyle name="解释性文本 2 6" xfId="510"/>
    <cellStyle name="标题 9" xfId="511"/>
    <cellStyle name="解释性文本 2 7" xfId="512"/>
    <cellStyle name="差 2" xfId="513"/>
    <cellStyle name="解释性文本 5" xfId="514"/>
    <cellStyle name="差 2 2" xfId="515"/>
    <cellStyle name="差 2 3" xfId="516"/>
    <cellStyle name="差 2 4" xfId="517"/>
    <cellStyle name="差 2 5" xfId="518"/>
    <cellStyle name="差 2 6" xfId="519"/>
    <cellStyle name="差 2 7" xfId="520"/>
    <cellStyle name="差 2 8" xfId="521"/>
    <cellStyle name="差 3" xfId="522"/>
    <cellStyle name="解释性文本 6" xfId="523"/>
    <cellStyle name="差 4" xfId="524"/>
    <cellStyle name="常规 17" xfId="525"/>
    <cellStyle name="常规 17 3" xfId="526"/>
    <cellStyle name="常规 17 5" xfId="527"/>
    <cellStyle name="常规 17 6" xfId="528"/>
    <cellStyle name="强调文字颜色 3 3" xfId="529"/>
    <cellStyle name="常规 2 10" xfId="530"/>
    <cellStyle name="常规 2 2" xfId="531"/>
    <cellStyle name="常规 2 4" xfId="532"/>
    <cellStyle name="常规 2 5" xfId="533"/>
    <cellStyle name="常规 2 6" xfId="534"/>
    <cellStyle name="常规 2 7" xfId="535"/>
    <cellStyle name="输入 2" xfId="536"/>
    <cellStyle name="常规 2 8" xfId="537"/>
    <cellStyle name="输入 3" xfId="538"/>
    <cellStyle name="常规 2 9" xfId="539"/>
    <cellStyle name="好 2 2" xfId="540"/>
    <cellStyle name="好 2 8" xfId="541"/>
    <cellStyle name="注释 2 3" xfId="542"/>
    <cellStyle name="好 2 9" xfId="543"/>
    <cellStyle name="注释 2 4" xfId="544"/>
    <cellStyle name="汇总 2" xfId="545"/>
    <cellStyle name="汇总 2 2 2" xfId="546"/>
    <cellStyle name="汇总 3" xfId="547"/>
    <cellStyle name="汇总 5" xfId="548"/>
    <cellStyle name="汇总 6" xfId="549"/>
    <cellStyle name="计算 2 7" xfId="550"/>
    <cellStyle name="计算 6" xfId="551"/>
    <cellStyle name="适中 2 10" xfId="552"/>
    <cellStyle name="检查单元格 2 10" xfId="553"/>
    <cellStyle name="检查单元格 2 3" xfId="554"/>
    <cellStyle name="检查单元格 2 4" xfId="555"/>
    <cellStyle name="检查单元格 2 5" xfId="556"/>
    <cellStyle name="检查单元格 2 6" xfId="557"/>
    <cellStyle name="检查单元格 2 7" xfId="558"/>
    <cellStyle name="检查单元格 2 8" xfId="559"/>
    <cellStyle name="检查单元格 2 9" xfId="560"/>
    <cellStyle name="解释性文本 2 8" xfId="561"/>
    <cellStyle name="解释性文本 3" xfId="562"/>
    <cellStyle name="解释性文本 4" xfId="563"/>
    <cellStyle name="警告文本 2" xfId="564"/>
    <cellStyle name="警告文本 2 3" xfId="565"/>
    <cellStyle name="警告文本 2 4" xfId="566"/>
    <cellStyle name="警告文本 2 5" xfId="567"/>
    <cellStyle name="警告文本 2 6" xfId="568"/>
    <cellStyle name="警告文本 2 7" xfId="569"/>
    <cellStyle name="警告文本 2 8" xfId="570"/>
    <cellStyle name="警告文本 2 9" xfId="571"/>
    <cellStyle name="警告文本 3" xfId="572"/>
    <cellStyle name="警告文本 4" xfId="573"/>
    <cellStyle name="警告文本 5" xfId="574"/>
    <cellStyle name="警告文本 6" xfId="575"/>
    <cellStyle name="链接单元格 2" xfId="576"/>
    <cellStyle name="链接单元格 2 10" xfId="577"/>
    <cellStyle name="链接单元格 2 2" xfId="578"/>
    <cellStyle name="链接单元格 2 3" xfId="579"/>
    <cellStyle name="链接单元格 2 4" xfId="580"/>
    <cellStyle name="链接单元格 2 5" xfId="581"/>
    <cellStyle name="链接单元格 2 6" xfId="582"/>
    <cellStyle name="链接单元格 2 7" xfId="583"/>
    <cellStyle name="链接单元格 2 8" xfId="584"/>
    <cellStyle name="链接单元格 2 9" xfId="585"/>
    <cellStyle name="链接单元格 3" xfId="586"/>
    <cellStyle name="链接单元格 4" xfId="587"/>
    <cellStyle name="链接单元格 5" xfId="588"/>
    <cellStyle name="链接单元格 6" xfId="589"/>
    <cellStyle name="普通_97-917" xfId="590"/>
    <cellStyle name="千分位[0]_laroux" xfId="591"/>
    <cellStyle name="千分位_97-917" xfId="592"/>
    <cellStyle name="千位_1" xfId="593"/>
    <cellStyle name="千位分隔 2 2" xfId="594"/>
    <cellStyle name="千位分隔 2 3" xfId="595"/>
    <cellStyle name="千位分隔 2 4" xfId="596"/>
    <cellStyle name="千位分隔 2 5" xfId="597"/>
    <cellStyle name="千位分隔[0] 2 2" xfId="598"/>
    <cellStyle name="输入 2 4" xfId="599"/>
    <cellStyle name="千位分隔[0] 2 3" xfId="600"/>
    <cellStyle name="输入 2 5" xfId="601"/>
    <cellStyle name="千位分隔[0] 2 4" xfId="602"/>
    <cellStyle name="输入 2 6" xfId="603"/>
    <cellStyle name="千位分隔[0] 2 5" xfId="604"/>
    <cellStyle name="输入 2 7" xfId="605"/>
    <cellStyle name="千位分隔[0] 3 2" xfId="606"/>
    <cellStyle name="千位分隔[0] 3 3" xfId="607"/>
    <cellStyle name="千位分隔[0] 3 4" xfId="608"/>
    <cellStyle name="千位分隔[0] 3 5" xfId="609"/>
    <cellStyle name="强调文字颜色 1 2" xfId="610"/>
    <cellStyle name="强调文字颜色 1 2 10" xfId="611"/>
    <cellStyle name="强调文字颜色 1 2 2" xfId="612"/>
    <cellStyle name="强调文字颜色 1 2 2 2" xfId="613"/>
    <cellStyle name="强调文字颜色 1 2 3" xfId="614"/>
    <cellStyle name="强调文字颜色 1 2 4" xfId="615"/>
    <cellStyle name="强调文字颜色 1 2 5" xfId="616"/>
    <cellStyle name="强调文字颜色 1 2 6" xfId="617"/>
    <cellStyle name="强调文字颜色 1 2 7" xfId="618"/>
    <cellStyle name="强调文字颜色 1 2 8" xfId="619"/>
    <cellStyle name="强调文字颜色 1 2 9" xfId="620"/>
    <cellStyle name="强调文字颜色 1 3" xfId="621"/>
    <cellStyle name="强调文字颜色 1 4" xfId="622"/>
    <cellStyle name="强调文字颜色 1 5" xfId="623"/>
    <cellStyle name="强调文字颜色 1 6" xfId="624"/>
    <cellStyle name="强调文字颜色 2 2" xfId="625"/>
    <cellStyle name="强调文字颜色 2 2 10" xfId="626"/>
    <cellStyle name="强调文字颜色 2 2 2" xfId="627"/>
    <cellStyle name="强调文字颜色 2 2 3" xfId="628"/>
    <cellStyle name="强调文字颜色 2 2 4" xfId="629"/>
    <cellStyle name="强调文字颜色 2 2 5" xfId="630"/>
    <cellStyle name="强调文字颜色 2 2 6" xfId="631"/>
    <cellStyle name="强调文字颜色 2 2 7" xfId="632"/>
    <cellStyle name="强调文字颜色 2 2 8" xfId="633"/>
    <cellStyle name="强调文字颜色 2 2 9" xfId="634"/>
    <cellStyle name="强调文字颜色 2 3" xfId="635"/>
    <cellStyle name="强调文字颜色 2 4" xfId="636"/>
    <cellStyle name="强调文字颜色 2 5" xfId="637"/>
    <cellStyle name="强调文字颜色 2 6" xfId="638"/>
    <cellStyle name="强调文字颜色 3 2" xfId="639"/>
    <cellStyle name="强调文字颜色 3 2 10" xfId="640"/>
    <cellStyle name="强调文字颜色 3 2 2" xfId="641"/>
    <cellStyle name="强调文字颜色 3 2 3" xfId="642"/>
    <cellStyle name="强调文字颜色 3 2 4" xfId="643"/>
    <cellStyle name="强调文字颜色 3 2 5" xfId="644"/>
    <cellStyle name="强调文字颜色 3 2 6" xfId="645"/>
    <cellStyle name="强调文字颜色 3 2 7" xfId="646"/>
    <cellStyle name="强调文字颜色 3 2 8" xfId="647"/>
    <cellStyle name="强调文字颜色 3 2 9" xfId="648"/>
    <cellStyle name="强调文字颜色 3 4" xfId="649"/>
    <cellStyle name="强调文字颜色 3 5" xfId="650"/>
    <cellStyle name="强调文字颜色 3 6" xfId="651"/>
    <cellStyle name="强调文字颜色 4 2" xfId="652"/>
    <cellStyle name="强调文字颜色 4 2 10" xfId="653"/>
    <cellStyle name="强调文字颜色 4 2 2" xfId="654"/>
    <cellStyle name="强调文字颜色 4 2 2 2" xfId="655"/>
    <cellStyle name="强调文字颜色 4 2 3" xfId="656"/>
    <cellStyle name="强调文字颜色 4 2 4" xfId="657"/>
    <cellStyle name="强调文字颜色 4 2 5" xfId="658"/>
    <cellStyle name="强调文字颜色 4 2 6" xfId="659"/>
    <cellStyle name="强调文字颜色 4 3" xfId="660"/>
    <cellStyle name="强调文字颜色 4 4" xfId="661"/>
    <cellStyle name="强调文字颜色 4 5" xfId="662"/>
    <cellStyle name="强调文字颜色 4 6" xfId="663"/>
    <cellStyle name="强调文字颜色 5 2" xfId="664"/>
    <cellStyle name="强调文字颜色 5 2 10" xfId="665"/>
    <cellStyle name="强调文字颜色 5 2 2" xfId="666"/>
    <cellStyle name="强调文字颜色 5 2 3" xfId="667"/>
    <cellStyle name="强调文字颜色 5 2 4" xfId="668"/>
    <cellStyle name="强调文字颜色 5 2 5" xfId="669"/>
    <cellStyle name="强调文字颜色 5 2 6" xfId="670"/>
    <cellStyle name="强调文字颜色 5 2 7" xfId="671"/>
    <cellStyle name="强调文字颜色 5 2 8" xfId="672"/>
    <cellStyle name="强调文字颜色 5 2 9" xfId="673"/>
    <cellStyle name="强调文字颜色 5 3" xfId="674"/>
    <cellStyle name="强调文字颜色 5 4" xfId="675"/>
    <cellStyle name="强调文字颜色 5 5" xfId="676"/>
    <cellStyle name="强调文字颜色 5 6" xfId="677"/>
    <cellStyle name="强调文字颜色 6 2" xfId="678"/>
    <cellStyle name="强调文字颜色 6 2 10" xfId="679"/>
    <cellStyle name="强调文字颜色 6 2 2" xfId="680"/>
    <cellStyle name="强调文字颜色 6 2 3" xfId="681"/>
    <cellStyle name="强调文字颜色 6 2 4" xfId="682"/>
    <cellStyle name="强调文字颜色 6 2 5" xfId="683"/>
    <cellStyle name="强调文字颜色 6 2 6" xfId="684"/>
    <cellStyle name="强调文字颜色 6 2 7" xfId="685"/>
    <cellStyle name="强调文字颜色 6 2 8" xfId="686"/>
    <cellStyle name="强调文字颜色 6 2 9" xfId="687"/>
    <cellStyle name="强调文字颜色 6 3" xfId="688"/>
    <cellStyle name="强调文字颜色 6 4" xfId="689"/>
    <cellStyle name="强调文字颜色 6 5" xfId="690"/>
    <cellStyle name="强调文字颜色 6 6" xfId="691"/>
    <cellStyle name="适中 2" xfId="692"/>
    <cellStyle name="适中 2 2" xfId="693"/>
    <cellStyle name="适中 2 3" xfId="694"/>
    <cellStyle name="适中 2 5" xfId="695"/>
    <cellStyle name="适中 2 6" xfId="696"/>
    <cellStyle name="适中 2 7" xfId="697"/>
    <cellStyle name="适中 2 8" xfId="698"/>
    <cellStyle name="适中 2 9" xfId="699"/>
    <cellStyle name="适中 3" xfId="700"/>
    <cellStyle name="适中 4" xfId="701"/>
    <cellStyle name="适中 5" xfId="702"/>
    <cellStyle name="适中 6" xfId="703"/>
    <cellStyle name="输出 2" xfId="704"/>
    <cellStyle name="输出 2 10" xfId="705"/>
    <cellStyle name="输出 2 2" xfId="706"/>
    <cellStyle name="输出 2 2 2" xfId="707"/>
    <cellStyle name="输出 2 3" xfId="708"/>
    <cellStyle name="输出 2 4" xfId="709"/>
    <cellStyle name="输出 2 5" xfId="710"/>
    <cellStyle name="输出 2 6" xfId="711"/>
    <cellStyle name="输出 2 7" xfId="712"/>
    <cellStyle name="输出 2 8" xfId="713"/>
    <cellStyle name="输出 2 9" xfId="714"/>
    <cellStyle name="输出 3" xfId="715"/>
    <cellStyle name="输出 4" xfId="716"/>
    <cellStyle name="输出 5" xfId="717"/>
    <cellStyle name="输出 6" xfId="718"/>
    <cellStyle name="输入 2 10" xfId="719"/>
    <cellStyle name="输入 2 2" xfId="720"/>
    <cellStyle name="输入 2 3" xfId="721"/>
    <cellStyle name="输入 2 8" xfId="722"/>
    <cellStyle name="输入 2 9" xfId="723"/>
    <cellStyle name="输入 4" xfId="724"/>
    <cellStyle name="输入 5" xfId="725"/>
    <cellStyle name="输入 6" xfId="726"/>
    <cellStyle name="注释 2" xfId="727"/>
    <cellStyle name="注释 2 5" xfId="728"/>
    <cellStyle name="注释 2 6" xfId="729"/>
    <cellStyle name="注释 2 7" xfId="730"/>
    <cellStyle name="注释 2 8" xfId="731"/>
    <cellStyle name="注释 2 9" xfId="732"/>
    <cellStyle name="注释 3" xfId="733"/>
    <cellStyle name="注释 3 10" xfId="734"/>
    <cellStyle name="注释 4" xfId="735"/>
    <cellStyle name="注释 5" xfId="736"/>
    <cellStyle name="注释 6" xfId="737"/>
    <cellStyle name="注释 7" xfId="738"/>
    <cellStyle name="常规_财政收入预算及执行人大表" xfId="739"/>
    <cellStyle name="常规 3" xfId="7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0"/>
  <sheetViews>
    <sheetView workbookViewId="0" topLeftCell="A1">
      <selection activeCell="A31" sqref="A31"/>
    </sheetView>
  </sheetViews>
  <sheetFormatPr defaultColWidth="9.00390625" defaultRowHeight="14.25"/>
  <cols>
    <col min="1" max="1" width="35.625" style="281" customWidth="1"/>
    <col min="2" max="2" width="10.625" style="281" customWidth="1"/>
    <col min="3" max="3" width="10.625" style="316" customWidth="1"/>
    <col min="4" max="5" width="10.625" style="281" customWidth="1"/>
    <col min="6" max="6" width="10.625" style="357" customWidth="1"/>
    <col min="7" max="7" width="10.625" style="358" customWidth="1"/>
    <col min="8" max="8" width="9.00390625" style="281" customWidth="1"/>
    <col min="9" max="12" width="9.00390625" style="281" hidden="1" customWidth="1"/>
    <col min="13" max="249" width="9.00390625" style="281" customWidth="1"/>
  </cols>
  <sheetData>
    <row r="1" ht="14.25">
      <c r="A1" s="315" t="s">
        <v>0</v>
      </c>
    </row>
    <row r="2" spans="1:7" ht="24" customHeight="1">
      <c r="A2" s="217" t="s">
        <v>1</v>
      </c>
      <c r="B2" s="217"/>
      <c r="C2" s="217"/>
      <c r="D2" s="217"/>
      <c r="E2" s="217"/>
      <c r="F2" s="217"/>
      <c r="G2" s="217"/>
    </row>
    <row r="3" spans="1:8" s="280" customFormat="1" ht="15" customHeight="1">
      <c r="A3" s="218"/>
      <c r="B3" s="317"/>
      <c r="C3" s="318"/>
      <c r="D3" s="219"/>
      <c r="E3" s="318"/>
      <c r="F3" s="359"/>
      <c r="G3" s="360" t="s">
        <v>2</v>
      </c>
      <c r="H3" s="281"/>
    </row>
    <row r="4" spans="1:12" s="280" customFormat="1" ht="16.5" customHeight="1">
      <c r="A4" s="221" t="s">
        <v>3</v>
      </c>
      <c r="B4" s="55" t="s">
        <v>4</v>
      </c>
      <c r="C4" s="222" t="s">
        <v>5</v>
      </c>
      <c r="D4" s="222"/>
      <c r="E4" s="282" t="s">
        <v>6</v>
      </c>
      <c r="F4" s="282"/>
      <c r="G4" s="56" t="s">
        <v>7</v>
      </c>
      <c r="I4" s="367" t="s">
        <v>8</v>
      </c>
      <c r="J4" s="367" t="s">
        <v>9</v>
      </c>
      <c r="K4" s="367" t="s">
        <v>8</v>
      </c>
      <c r="L4" s="367" t="s">
        <v>9</v>
      </c>
    </row>
    <row r="5" spans="1:12" ht="16.5" customHeight="1">
      <c r="A5" s="224"/>
      <c r="B5" s="285"/>
      <c r="C5" s="361" t="s">
        <v>10</v>
      </c>
      <c r="D5" s="361" t="s">
        <v>11</v>
      </c>
      <c r="E5" s="286" t="s">
        <v>12</v>
      </c>
      <c r="F5" s="362" t="s">
        <v>13</v>
      </c>
      <c r="G5" s="363"/>
      <c r="I5" s="281">
        <v>2017</v>
      </c>
      <c r="J5" s="281">
        <v>2017</v>
      </c>
      <c r="K5" s="281">
        <v>2016</v>
      </c>
      <c r="L5" s="281">
        <v>2016</v>
      </c>
    </row>
    <row r="6" spans="1:12" s="356" customFormat="1" ht="16.5" customHeight="1">
      <c r="A6" s="229" t="s">
        <v>14</v>
      </c>
      <c r="B6" s="230">
        <f>B7+B20</f>
        <v>400932</v>
      </c>
      <c r="C6" s="230">
        <f>C7+C20</f>
        <v>211551</v>
      </c>
      <c r="D6" s="230">
        <f>D7+D20</f>
        <v>273379</v>
      </c>
      <c r="E6" s="230">
        <f>C6-D6</f>
        <v>-61828</v>
      </c>
      <c r="F6" s="324">
        <f>E6/D6*100</f>
        <v>-22.616221436174687</v>
      </c>
      <c r="G6" s="325">
        <f>C6/B6*100</f>
        <v>52.764807997366134</v>
      </c>
      <c r="I6" s="356">
        <f>I7+I20</f>
        <v>18664</v>
      </c>
      <c r="J6" s="368">
        <f>C6-I6</f>
        <v>192887</v>
      </c>
      <c r="K6" s="356">
        <f>K7+K20</f>
        <v>11724</v>
      </c>
      <c r="L6" s="369">
        <f>D6-K6</f>
        <v>261655</v>
      </c>
    </row>
    <row r="7" spans="1:12" s="356" customFormat="1" ht="16.5" customHeight="1">
      <c r="A7" s="234" t="s">
        <v>15</v>
      </c>
      <c r="B7" s="230">
        <f>SUM(B8:B19)</f>
        <v>265932</v>
      </c>
      <c r="C7" s="230">
        <f>SUM(C8:C19)</f>
        <v>156808</v>
      </c>
      <c r="D7" s="230">
        <f>SUM(D8:D19)</f>
        <v>166444</v>
      </c>
      <c r="E7" s="230">
        <f>C7-D7</f>
        <v>-9636</v>
      </c>
      <c r="F7" s="324">
        <f>E7/D7*100</f>
        <v>-5.789334550960082</v>
      </c>
      <c r="G7" s="325">
        <f>C7/B7*100</f>
        <v>58.96544981423823</v>
      </c>
      <c r="H7" s="364"/>
      <c r="I7" s="356">
        <f>SUM(I8:I17)</f>
        <v>18156</v>
      </c>
      <c r="J7" s="368">
        <f>C7-I7</f>
        <v>138652</v>
      </c>
      <c r="K7" s="356">
        <f>SUM(K8:K17)</f>
        <v>10901</v>
      </c>
      <c r="L7" s="369">
        <f>D7-K7</f>
        <v>155543</v>
      </c>
    </row>
    <row r="8" spans="1:12" s="315" customFormat="1" ht="16.5" customHeight="1">
      <c r="A8" s="235" t="s">
        <v>16</v>
      </c>
      <c r="B8" s="236">
        <v>96466</v>
      </c>
      <c r="C8" s="365">
        <v>53493</v>
      </c>
      <c r="D8" s="365">
        <v>51930</v>
      </c>
      <c r="E8" s="237">
        <f>C8-D8</f>
        <v>1563</v>
      </c>
      <c r="F8" s="328">
        <f>E8/D8*100</f>
        <v>3.0098209127671867</v>
      </c>
      <c r="G8" s="329">
        <f>C8/B8*100</f>
        <v>55.452698360043954</v>
      </c>
      <c r="I8" s="370">
        <v>5971</v>
      </c>
      <c r="J8" s="368">
        <f>C8-I8</f>
        <v>47522</v>
      </c>
      <c r="K8" s="315">
        <v>2584</v>
      </c>
      <c r="L8" s="369">
        <f>D8-K8</f>
        <v>49346</v>
      </c>
    </row>
    <row r="9" spans="1:12" s="315" customFormat="1" ht="16.5" customHeight="1">
      <c r="A9" s="235" t="s">
        <v>17</v>
      </c>
      <c r="B9" s="236">
        <v>51232</v>
      </c>
      <c r="C9" s="237">
        <v>40001</v>
      </c>
      <c r="D9" s="237">
        <v>34342</v>
      </c>
      <c r="E9" s="237">
        <f aca="true" t="shared" si="0" ref="E9:E23">C9-D9</f>
        <v>5659</v>
      </c>
      <c r="F9" s="328">
        <f aca="true" t="shared" si="1" ref="F9:F23">E9/D9*100</f>
        <v>16.478364684642713</v>
      </c>
      <c r="G9" s="329">
        <f aca="true" t="shared" si="2" ref="G9:G19">C9/B9*100</f>
        <v>78.0781542785759</v>
      </c>
      <c r="I9" s="370">
        <v>6936</v>
      </c>
      <c r="J9" s="368">
        <f aca="true" t="shared" si="3" ref="J9:J23">C9-I9</f>
        <v>33065</v>
      </c>
      <c r="K9" s="315">
        <v>4804</v>
      </c>
      <c r="L9" s="369">
        <f aca="true" t="shared" si="4" ref="L9:L23">D9-K9</f>
        <v>29538</v>
      </c>
    </row>
    <row r="10" spans="1:12" s="315" customFormat="1" ht="16.5" customHeight="1">
      <c r="A10" s="235" t="s">
        <v>18</v>
      </c>
      <c r="B10" s="236">
        <v>13500</v>
      </c>
      <c r="C10" s="237">
        <v>6878</v>
      </c>
      <c r="D10" s="237">
        <v>9163</v>
      </c>
      <c r="E10" s="237">
        <f t="shared" si="0"/>
        <v>-2285</v>
      </c>
      <c r="F10" s="328">
        <f t="shared" si="1"/>
        <v>-24.937247626323256</v>
      </c>
      <c r="G10" s="329">
        <f t="shared" si="2"/>
        <v>50.94814814814816</v>
      </c>
      <c r="I10" s="370">
        <v>1281</v>
      </c>
      <c r="J10" s="368">
        <f t="shared" si="3"/>
        <v>5597</v>
      </c>
      <c r="K10" s="315">
        <v>764</v>
      </c>
      <c r="L10" s="369">
        <f t="shared" si="4"/>
        <v>8399</v>
      </c>
    </row>
    <row r="11" spans="1:12" s="315" customFormat="1" ht="16.5" customHeight="1">
      <c r="A11" s="235" t="s">
        <v>19</v>
      </c>
      <c r="B11" s="236">
        <v>25</v>
      </c>
      <c r="C11" s="237">
        <v>7</v>
      </c>
      <c r="D11" s="237">
        <v>17</v>
      </c>
      <c r="E11" s="237">
        <f t="shared" si="0"/>
        <v>-10</v>
      </c>
      <c r="F11" s="328">
        <f t="shared" si="1"/>
        <v>-58.82352941176471</v>
      </c>
      <c r="G11" s="329">
        <f t="shared" si="2"/>
        <v>28.000000000000004</v>
      </c>
      <c r="I11" s="370">
        <v>4</v>
      </c>
      <c r="J11" s="368">
        <f t="shared" si="3"/>
        <v>3</v>
      </c>
      <c r="K11" s="315">
        <v>6</v>
      </c>
      <c r="L11" s="369">
        <f t="shared" si="4"/>
        <v>11</v>
      </c>
    </row>
    <row r="12" spans="1:12" s="315" customFormat="1" ht="16.5" customHeight="1">
      <c r="A12" s="235" t="s">
        <v>20</v>
      </c>
      <c r="B12" s="236">
        <v>40058</v>
      </c>
      <c r="C12" s="237">
        <v>20871</v>
      </c>
      <c r="D12" s="237">
        <v>19683</v>
      </c>
      <c r="E12" s="237">
        <f t="shared" si="0"/>
        <v>1188</v>
      </c>
      <c r="F12" s="328">
        <f t="shared" si="1"/>
        <v>6.035665294924554</v>
      </c>
      <c r="G12" s="329">
        <f t="shared" si="2"/>
        <v>52.10195216935444</v>
      </c>
      <c r="I12" s="370">
        <v>1594</v>
      </c>
      <c r="J12" s="368">
        <f t="shared" si="3"/>
        <v>19277</v>
      </c>
      <c r="K12" s="315">
        <v>930</v>
      </c>
      <c r="L12" s="369">
        <f t="shared" si="4"/>
        <v>18753</v>
      </c>
    </row>
    <row r="13" spans="1:12" s="315" customFormat="1" ht="16.5" customHeight="1">
      <c r="A13" s="235" t="s">
        <v>21</v>
      </c>
      <c r="B13" s="236">
        <v>12790</v>
      </c>
      <c r="C13" s="237">
        <v>10375</v>
      </c>
      <c r="D13" s="237">
        <v>11114</v>
      </c>
      <c r="E13" s="237">
        <f t="shared" si="0"/>
        <v>-739</v>
      </c>
      <c r="F13" s="328">
        <f t="shared" si="1"/>
        <v>-6.649271189490732</v>
      </c>
      <c r="G13" s="329">
        <f t="shared" si="2"/>
        <v>81.11806098514465</v>
      </c>
      <c r="I13" s="370">
        <v>1332</v>
      </c>
      <c r="J13" s="368">
        <f t="shared" si="3"/>
        <v>9043</v>
      </c>
      <c r="K13" s="315">
        <v>771</v>
      </c>
      <c r="L13" s="369">
        <f t="shared" si="4"/>
        <v>10343</v>
      </c>
    </row>
    <row r="14" spans="1:12" s="315" customFormat="1" ht="16.5" customHeight="1">
      <c r="A14" s="235" t="s">
        <v>22</v>
      </c>
      <c r="B14" s="236">
        <v>4852</v>
      </c>
      <c r="C14" s="237">
        <v>2956</v>
      </c>
      <c r="D14" s="237">
        <v>2831</v>
      </c>
      <c r="E14" s="237">
        <f t="shared" si="0"/>
        <v>125</v>
      </c>
      <c r="F14" s="328">
        <f t="shared" si="1"/>
        <v>4.415400918403391</v>
      </c>
      <c r="G14" s="329">
        <f t="shared" si="2"/>
        <v>60.923330585325644</v>
      </c>
      <c r="I14" s="370">
        <v>419</v>
      </c>
      <c r="J14" s="368">
        <f t="shared" si="3"/>
        <v>2537</v>
      </c>
      <c r="K14" s="315">
        <v>379</v>
      </c>
      <c r="L14" s="369">
        <f t="shared" si="4"/>
        <v>2452</v>
      </c>
    </row>
    <row r="15" spans="1:12" s="315" customFormat="1" ht="16.5" customHeight="1">
      <c r="A15" s="235" t="s">
        <v>23</v>
      </c>
      <c r="B15" s="236">
        <v>3689</v>
      </c>
      <c r="C15" s="237">
        <v>2794</v>
      </c>
      <c r="D15" s="237">
        <v>3408</v>
      </c>
      <c r="E15" s="237">
        <f t="shared" si="0"/>
        <v>-614</v>
      </c>
      <c r="F15" s="328">
        <f t="shared" si="1"/>
        <v>-18.016431924882628</v>
      </c>
      <c r="G15" s="329">
        <f t="shared" si="2"/>
        <v>75.73868256980212</v>
      </c>
      <c r="I15" s="370">
        <v>546</v>
      </c>
      <c r="J15" s="368">
        <f t="shared" si="3"/>
        <v>2248</v>
      </c>
      <c r="K15" s="315">
        <v>316</v>
      </c>
      <c r="L15" s="369">
        <f t="shared" si="4"/>
        <v>3092</v>
      </c>
    </row>
    <row r="16" spans="1:12" s="315" customFormat="1" ht="17.25" customHeight="1">
      <c r="A16" s="235" t="s">
        <v>24</v>
      </c>
      <c r="B16" s="236">
        <v>43080</v>
      </c>
      <c r="C16" s="237">
        <v>17364</v>
      </c>
      <c r="D16" s="237">
        <v>33276</v>
      </c>
      <c r="E16" s="237">
        <f t="shared" si="0"/>
        <v>-15912</v>
      </c>
      <c r="F16" s="328">
        <f t="shared" si="1"/>
        <v>-47.818247385503064</v>
      </c>
      <c r="G16" s="329">
        <f t="shared" si="2"/>
        <v>40.306406685236766</v>
      </c>
      <c r="I16" s="370">
        <v>73</v>
      </c>
      <c r="J16" s="368">
        <f t="shared" si="3"/>
        <v>17291</v>
      </c>
      <c r="K16" s="315">
        <v>347</v>
      </c>
      <c r="L16" s="369">
        <f t="shared" si="4"/>
        <v>32929</v>
      </c>
    </row>
    <row r="17" spans="1:12" s="315" customFormat="1" ht="16.5" customHeight="1">
      <c r="A17" s="235" t="s">
        <v>25</v>
      </c>
      <c r="B17" s="236"/>
      <c r="C17" s="237">
        <v>1858</v>
      </c>
      <c r="D17" s="237">
        <v>504</v>
      </c>
      <c r="E17" s="237">
        <f t="shared" si="0"/>
        <v>1354</v>
      </c>
      <c r="F17" s="328">
        <f t="shared" si="1"/>
        <v>268.6507936507936</v>
      </c>
      <c r="G17" s="329"/>
      <c r="J17" s="368">
        <f t="shared" si="3"/>
        <v>1858</v>
      </c>
      <c r="L17" s="369">
        <f t="shared" si="4"/>
        <v>504</v>
      </c>
    </row>
    <row r="18" spans="1:12" s="315" customFormat="1" ht="16.5" customHeight="1">
      <c r="A18" s="235" t="s">
        <v>26</v>
      </c>
      <c r="B18" s="237">
        <v>240</v>
      </c>
      <c r="C18" s="237">
        <v>219</v>
      </c>
      <c r="D18" s="237">
        <v>171</v>
      </c>
      <c r="E18" s="237">
        <f t="shared" si="0"/>
        <v>48</v>
      </c>
      <c r="F18" s="328">
        <f t="shared" si="1"/>
        <v>28.07017543859649</v>
      </c>
      <c r="G18" s="329">
        <f t="shared" si="2"/>
        <v>91.25</v>
      </c>
      <c r="J18" s="368"/>
      <c r="L18" s="369"/>
    </row>
    <row r="19" spans="1:12" s="315" customFormat="1" ht="16.5" customHeight="1">
      <c r="A19" s="235" t="s">
        <v>27</v>
      </c>
      <c r="B19" s="237"/>
      <c r="C19" s="237">
        <v>-8</v>
      </c>
      <c r="D19" s="237">
        <v>5</v>
      </c>
      <c r="E19" s="237">
        <f t="shared" si="0"/>
        <v>-13</v>
      </c>
      <c r="F19" s="328">
        <f t="shared" si="1"/>
        <v>-260</v>
      </c>
      <c r="G19" s="329"/>
      <c r="J19" s="368"/>
      <c r="L19" s="369"/>
    </row>
    <row r="20" spans="1:12" s="314" customFormat="1" ht="16.5" customHeight="1">
      <c r="A20" s="234" t="s">
        <v>28</v>
      </c>
      <c r="B20" s="230">
        <f>SUM(B21:B25)</f>
        <v>135000</v>
      </c>
      <c r="C20" s="230">
        <f>SUM(C21:C25)</f>
        <v>54743</v>
      </c>
      <c r="D20" s="230">
        <f aca="true" t="shared" si="5" ref="D20:I20">SUM(D21:D25)</f>
        <v>106935</v>
      </c>
      <c r="E20" s="230">
        <f t="shared" si="5"/>
        <v>-52192</v>
      </c>
      <c r="F20" s="324">
        <f aca="true" t="shared" si="6" ref="F20:F25">E20/D20*100</f>
        <v>-48.80721933885071</v>
      </c>
      <c r="G20" s="325">
        <f aca="true" t="shared" si="7" ref="G20:G25">C20/B20*100</f>
        <v>40.55037037037037</v>
      </c>
      <c r="I20" s="314">
        <f t="shared" si="5"/>
        <v>508</v>
      </c>
      <c r="J20" s="368">
        <f aca="true" t="shared" si="8" ref="J20:J25">C20-I20</f>
        <v>54235</v>
      </c>
      <c r="K20" s="314">
        <f>SUM(K21:K25)</f>
        <v>823</v>
      </c>
      <c r="L20" s="369">
        <f aca="true" t="shared" si="9" ref="L20:L25">D20-K20</f>
        <v>106112</v>
      </c>
    </row>
    <row r="21" spans="1:12" s="315" customFormat="1" ht="16.5" customHeight="1">
      <c r="A21" s="235" t="s">
        <v>29</v>
      </c>
      <c r="B21" s="237">
        <v>30050</v>
      </c>
      <c r="C21" s="237">
        <v>22</v>
      </c>
      <c r="D21" s="237">
        <v>32309</v>
      </c>
      <c r="E21" s="237">
        <f aca="true" t="shared" si="10" ref="E21:E25">C21-D21</f>
        <v>-32287</v>
      </c>
      <c r="F21" s="328">
        <f t="shared" si="6"/>
        <v>-99.93190751802902</v>
      </c>
      <c r="G21" s="329">
        <f t="shared" si="7"/>
        <v>0.07321131447587355</v>
      </c>
      <c r="J21" s="368">
        <f t="shared" si="8"/>
        <v>22</v>
      </c>
      <c r="L21" s="369">
        <f t="shared" si="9"/>
        <v>32309</v>
      </c>
    </row>
    <row r="22" spans="1:12" s="315" customFormat="1" ht="16.5" customHeight="1">
      <c r="A22" s="235" t="s">
        <v>30</v>
      </c>
      <c r="B22" s="237">
        <v>6573</v>
      </c>
      <c r="C22" s="237">
        <v>4829</v>
      </c>
      <c r="D22" s="237">
        <v>3992</v>
      </c>
      <c r="E22" s="237">
        <f t="shared" si="10"/>
        <v>837</v>
      </c>
      <c r="F22" s="328">
        <f t="shared" si="6"/>
        <v>20.96693386773547</v>
      </c>
      <c r="G22" s="329">
        <f t="shared" si="7"/>
        <v>73.46721436178305</v>
      </c>
      <c r="J22" s="368">
        <f t="shared" si="8"/>
        <v>4829</v>
      </c>
      <c r="L22" s="369">
        <f t="shared" si="9"/>
        <v>3992</v>
      </c>
    </row>
    <row r="23" spans="1:12" s="315" customFormat="1" ht="16.5" customHeight="1">
      <c r="A23" s="235" t="s">
        <v>31</v>
      </c>
      <c r="B23" s="237">
        <v>407</v>
      </c>
      <c r="C23" s="237">
        <v>484</v>
      </c>
      <c r="D23" s="237">
        <v>430</v>
      </c>
      <c r="E23" s="237">
        <f t="shared" si="10"/>
        <v>54</v>
      </c>
      <c r="F23" s="328">
        <f t="shared" si="6"/>
        <v>12.558139534883722</v>
      </c>
      <c r="G23" s="329">
        <f t="shared" si="7"/>
        <v>118.91891891891892</v>
      </c>
      <c r="J23" s="368">
        <f t="shared" si="8"/>
        <v>484</v>
      </c>
      <c r="L23" s="369">
        <f t="shared" si="9"/>
        <v>430</v>
      </c>
    </row>
    <row r="24" spans="1:12" s="315" customFormat="1" ht="16.5" customHeight="1">
      <c r="A24" s="235" t="s">
        <v>32</v>
      </c>
      <c r="B24" s="237">
        <v>97470</v>
      </c>
      <c r="C24" s="237">
        <v>49104</v>
      </c>
      <c r="D24" s="237">
        <v>69947</v>
      </c>
      <c r="E24" s="237">
        <f t="shared" si="10"/>
        <v>-20843</v>
      </c>
      <c r="F24" s="328">
        <f t="shared" si="6"/>
        <v>-29.798275837419762</v>
      </c>
      <c r="G24" s="329">
        <f t="shared" si="7"/>
        <v>50.37857802400739</v>
      </c>
      <c r="I24" s="315">
        <v>508</v>
      </c>
      <c r="J24" s="368">
        <f t="shared" si="8"/>
        <v>48596</v>
      </c>
      <c r="K24" s="315">
        <v>823</v>
      </c>
      <c r="L24" s="369">
        <f t="shared" si="9"/>
        <v>69124</v>
      </c>
    </row>
    <row r="25" spans="1:12" s="315" customFormat="1" ht="16.5" customHeight="1">
      <c r="A25" s="241" t="s">
        <v>33</v>
      </c>
      <c r="B25" s="242">
        <v>500</v>
      </c>
      <c r="C25" s="242">
        <v>304</v>
      </c>
      <c r="D25" s="242">
        <v>257</v>
      </c>
      <c r="E25" s="242">
        <f t="shared" si="10"/>
        <v>47</v>
      </c>
      <c r="F25" s="366">
        <f t="shared" si="6"/>
        <v>18.28793774319066</v>
      </c>
      <c r="G25" s="335">
        <f t="shared" si="7"/>
        <v>60.8</v>
      </c>
      <c r="J25" s="368">
        <f t="shared" si="8"/>
        <v>304</v>
      </c>
      <c r="L25" s="369">
        <f t="shared" si="9"/>
        <v>257</v>
      </c>
    </row>
    <row r="26" ht="14.25" customHeight="1">
      <c r="A26" s="281" t="s">
        <v>34</v>
      </c>
    </row>
    <row r="27" ht="14.25" customHeight="1"/>
    <row r="28" ht="14.25" customHeight="1"/>
    <row r="29" ht="14.25" customHeight="1"/>
    <row r="30" spans="3:7" ht="14.25" customHeight="1">
      <c r="C30" s="281"/>
      <c r="G30" s="357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</sheetData>
  <sheetProtection/>
  <mergeCells count="6">
    <mergeCell ref="A2:G2"/>
    <mergeCell ref="C4:D4"/>
    <mergeCell ref="E4:F4"/>
    <mergeCell ref="A4:A5"/>
    <mergeCell ref="B4:B5"/>
    <mergeCell ref="G4:G5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2"/>
  <sheetViews>
    <sheetView workbookViewId="0" topLeftCell="A1">
      <pane xSplit="1" ySplit="4" topLeftCell="B5" activePane="bottomRight" state="frozen"/>
      <selection pane="bottomRight" activeCell="J15" sqref="J15"/>
    </sheetView>
  </sheetViews>
  <sheetFormatPr defaultColWidth="9.00390625" defaultRowHeight="14.25"/>
  <cols>
    <col min="1" max="1" width="34.75390625" style="177" customWidth="1"/>
    <col min="2" max="2" width="16.375" style="176" customWidth="1"/>
    <col min="3" max="3" width="15.25390625" style="176" customWidth="1"/>
    <col min="4" max="4" width="15.625" style="176" customWidth="1"/>
    <col min="5" max="5" width="15.75390625" style="176" customWidth="1"/>
    <col min="6" max="241" width="9.00390625" style="177" customWidth="1"/>
    <col min="242" max="16384" width="9.00390625" style="90" customWidth="1"/>
  </cols>
  <sheetData>
    <row r="1" spans="1:5" ht="14.25">
      <c r="A1" s="141" t="s">
        <v>148</v>
      </c>
      <c r="E1" s="178"/>
    </row>
    <row r="2" spans="1:5" ht="20.25">
      <c r="A2" s="77" t="s">
        <v>149</v>
      </c>
      <c r="B2" s="77"/>
      <c r="C2" s="77"/>
      <c r="D2" s="77"/>
      <c r="E2" s="77"/>
    </row>
    <row r="3" spans="1:5" ht="14.25">
      <c r="A3" s="176"/>
      <c r="E3" s="179"/>
    </row>
    <row r="4" spans="1:246" s="49" customFormat="1" ht="18" customHeight="1">
      <c r="A4" s="180" t="s">
        <v>150</v>
      </c>
      <c r="B4" s="181" t="s">
        <v>122</v>
      </c>
      <c r="C4" s="182" t="s">
        <v>123</v>
      </c>
      <c r="D4" s="181" t="s">
        <v>111</v>
      </c>
      <c r="E4" s="181" t="s">
        <v>112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  <c r="HT4" s="183"/>
      <c r="HU4" s="183"/>
      <c r="HV4" s="183"/>
      <c r="HW4" s="183"/>
      <c r="HX4" s="183"/>
      <c r="HY4" s="183"/>
      <c r="HZ4" s="183"/>
      <c r="IA4" s="183"/>
      <c r="IB4" s="183"/>
      <c r="IC4" s="183"/>
      <c r="ID4" s="183"/>
      <c r="IE4" s="183"/>
      <c r="IF4" s="183"/>
      <c r="IG4" s="183"/>
      <c r="IH4" s="183"/>
      <c r="II4" s="183"/>
      <c r="IJ4" s="183"/>
      <c r="IK4" s="183"/>
      <c r="IL4" s="183"/>
    </row>
    <row r="5" spans="1:246" s="49" customFormat="1" ht="18" customHeight="1">
      <c r="A5" s="184" t="s">
        <v>45</v>
      </c>
      <c r="B5" s="185">
        <v>69228</v>
      </c>
      <c r="C5" s="185">
        <v>9120</v>
      </c>
      <c r="D5" s="185">
        <v>78348</v>
      </c>
      <c r="E5" s="186">
        <v>0.13173860287744843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  <c r="HW5" s="183"/>
      <c r="HX5" s="183"/>
      <c r="HY5" s="183"/>
      <c r="HZ5" s="183"/>
      <c r="IA5" s="183"/>
      <c r="IB5" s="183"/>
      <c r="IC5" s="183"/>
      <c r="ID5" s="183"/>
      <c r="IE5" s="183"/>
      <c r="IF5" s="183"/>
      <c r="IG5" s="183"/>
      <c r="IH5" s="183"/>
      <c r="II5" s="183"/>
      <c r="IJ5" s="183"/>
      <c r="IK5" s="183"/>
      <c r="IL5" s="183"/>
    </row>
    <row r="6" spans="1:246" s="49" customFormat="1" ht="18" customHeight="1">
      <c r="A6" s="187" t="s">
        <v>46</v>
      </c>
      <c r="B6" s="185">
        <v>904</v>
      </c>
      <c r="C6" s="185">
        <v>54</v>
      </c>
      <c r="D6" s="185">
        <v>958</v>
      </c>
      <c r="E6" s="186">
        <v>0.059734513274336286</v>
      </c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3"/>
      <c r="HU6" s="183"/>
      <c r="HV6" s="183"/>
      <c r="HW6" s="183"/>
      <c r="HX6" s="183"/>
      <c r="HY6" s="183"/>
      <c r="HZ6" s="183"/>
      <c r="IA6" s="183"/>
      <c r="IB6" s="183"/>
      <c r="IC6" s="183"/>
      <c r="ID6" s="183"/>
      <c r="IE6" s="183"/>
      <c r="IF6" s="183"/>
      <c r="IG6" s="183"/>
      <c r="IH6" s="183"/>
      <c r="II6" s="183"/>
      <c r="IJ6" s="183"/>
      <c r="IK6" s="183"/>
      <c r="IL6" s="183"/>
    </row>
    <row r="7" spans="1:246" s="49" customFormat="1" ht="18" customHeight="1">
      <c r="A7" s="187" t="s">
        <v>47</v>
      </c>
      <c r="B7" s="185">
        <v>29915</v>
      </c>
      <c r="C7" s="185">
        <v>-1334</v>
      </c>
      <c r="D7" s="185">
        <v>28581</v>
      </c>
      <c r="E7" s="186">
        <v>-0.044593013538358685</v>
      </c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  <c r="HW7" s="183"/>
      <c r="HX7" s="183"/>
      <c r="HY7" s="183"/>
      <c r="HZ7" s="183"/>
      <c r="IA7" s="183"/>
      <c r="IB7" s="183"/>
      <c r="IC7" s="183"/>
      <c r="ID7" s="183"/>
      <c r="IE7" s="183"/>
      <c r="IF7" s="183"/>
      <c r="IG7" s="183"/>
      <c r="IH7" s="183"/>
      <c r="II7" s="183"/>
      <c r="IJ7" s="183"/>
      <c r="IK7" s="183"/>
      <c r="IL7" s="183"/>
    </row>
    <row r="8" spans="1:246" s="49" customFormat="1" ht="18" customHeight="1">
      <c r="A8" s="187" t="s">
        <v>48</v>
      </c>
      <c r="B8" s="185">
        <v>155677</v>
      </c>
      <c r="C8" s="185">
        <v>8431</v>
      </c>
      <c r="D8" s="185">
        <v>164108</v>
      </c>
      <c r="E8" s="186">
        <v>0.05415700456714865</v>
      </c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  <c r="HW8" s="183"/>
      <c r="HX8" s="183"/>
      <c r="HY8" s="183"/>
      <c r="HZ8" s="183"/>
      <c r="IA8" s="183"/>
      <c r="IB8" s="183"/>
      <c r="IC8" s="183"/>
      <c r="ID8" s="183"/>
      <c r="IE8" s="183"/>
      <c r="IF8" s="183"/>
      <c r="IG8" s="183"/>
      <c r="IH8" s="183"/>
      <c r="II8" s="183"/>
      <c r="IJ8" s="183"/>
      <c r="IK8" s="183"/>
      <c r="IL8" s="183"/>
    </row>
    <row r="9" spans="1:246" s="49" customFormat="1" ht="18" customHeight="1">
      <c r="A9" s="187" t="s">
        <v>49</v>
      </c>
      <c r="B9" s="185">
        <v>19994</v>
      </c>
      <c r="C9" s="185">
        <v>-181</v>
      </c>
      <c r="D9" s="185">
        <v>19813</v>
      </c>
      <c r="E9" s="186">
        <v>-0.009052715814744424</v>
      </c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  <c r="HT9" s="183"/>
      <c r="HU9" s="183"/>
      <c r="HV9" s="183"/>
      <c r="HW9" s="183"/>
      <c r="HX9" s="183"/>
      <c r="HY9" s="183"/>
      <c r="HZ9" s="183"/>
      <c r="IA9" s="183"/>
      <c r="IB9" s="183"/>
      <c r="IC9" s="183"/>
      <c r="ID9" s="183"/>
      <c r="IE9" s="183"/>
      <c r="IF9" s="183"/>
      <c r="IG9" s="183"/>
      <c r="IH9" s="183"/>
      <c r="II9" s="183"/>
      <c r="IJ9" s="183"/>
      <c r="IK9" s="183"/>
      <c r="IL9" s="183"/>
    </row>
    <row r="10" spans="1:246" s="49" customFormat="1" ht="18" customHeight="1">
      <c r="A10" s="187" t="s">
        <v>50</v>
      </c>
      <c r="B10" s="185">
        <v>9820</v>
      </c>
      <c r="C10" s="185">
        <v>148</v>
      </c>
      <c r="D10" s="185">
        <v>9968</v>
      </c>
      <c r="E10" s="186">
        <v>0.015071283095723014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  <c r="HT10" s="183"/>
      <c r="HU10" s="183"/>
      <c r="HV10" s="183"/>
      <c r="HW10" s="183"/>
      <c r="HX10" s="183"/>
      <c r="HY10" s="183"/>
      <c r="HZ10" s="183"/>
      <c r="IA10" s="183"/>
      <c r="IB10" s="183"/>
      <c r="IC10" s="183"/>
      <c r="ID10" s="183"/>
      <c r="IE10" s="183"/>
      <c r="IF10" s="183"/>
      <c r="IG10" s="183"/>
      <c r="IH10" s="183"/>
      <c r="II10" s="183"/>
      <c r="IJ10" s="183"/>
      <c r="IK10" s="183"/>
      <c r="IL10" s="183"/>
    </row>
    <row r="11" spans="1:246" s="49" customFormat="1" ht="18" customHeight="1">
      <c r="A11" s="187" t="s">
        <v>51</v>
      </c>
      <c r="B11" s="185">
        <v>46830</v>
      </c>
      <c r="C11" s="185">
        <v>-10960</v>
      </c>
      <c r="D11" s="185">
        <v>35870</v>
      </c>
      <c r="E11" s="186">
        <v>-0.23403800982276318</v>
      </c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3"/>
      <c r="IC11" s="183"/>
      <c r="ID11" s="183"/>
      <c r="IE11" s="183"/>
      <c r="IF11" s="183"/>
      <c r="IG11" s="183"/>
      <c r="IH11" s="183"/>
      <c r="II11" s="183"/>
      <c r="IJ11" s="183"/>
      <c r="IK11" s="183"/>
      <c r="IL11" s="183"/>
    </row>
    <row r="12" spans="1:246" s="49" customFormat="1" ht="18" customHeight="1">
      <c r="A12" s="187" t="s">
        <v>52</v>
      </c>
      <c r="B12" s="185">
        <v>29037</v>
      </c>
      <c r="C12" s="185">
        <v>5755</v>
      </c>
      <c r="D12" s="185">
        <v>34792</v>
      </c>
      <c r="E12" s="186">
        <v>0.19819540586148707</v>
      </c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  <c r="HW12" s="183"/>
      <c r="HX12" s="183"/>
      <c r="HY12" s="183"/>
      <c r="HZ12" s="183"/>
      <c r="IA12" s="183"/>
      <c r="IB12" s="183"/>
      <c r="IC12" s="183"/>
      <c r="ID12" s="183"/>
      <c r="IE12" s="183"/>
      <c r="IF12" s="183"/>
      <c r="IG12" s="183"/>
      <c r="IH12" s="183"/>
      <c r="II12" s="183"/>
      <c r="IJ12" s="183"/>
      <c r="IK12" s="183"/>
      <c r="IL12" s="183"/>
    </row>
    <row r="13" spans="1:246" s="49" customFormat="1" ht="18" customHeight="1">
      <c r="A13" s="187" t="s">
        <v>53</v>
      </c>
      <c r="B13" s="185">
        <v>5852</v>
      </c>
      <c r="C13" s="185">
        <v>1659</v>
      </c>
      <c r="D13" s="185">
        <v>7511</v>
      </c>
      <c r="E13" s="186">
        <v>0.2834928229665072</v>
      </c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  <c r="HW13" s="183"/>
      <c r="HX13" s="183"/>
      <c r="HY13" s="183"/>
      <c r="HZ13" s="183"/>
      <c r="IA13" s="183"/>
      <c r="IB13" s="183"/>
      <c r="IC13" s="183"/>
      <c r="ID13" s="183"/>
      <c r="IE13" s="183"/>
      <c r="IF13" s="183"/>
      <c r="IG13" s="183"/>
      <c r="IH13" s="183"/>
      <c r="II13" s="183"/>
      <c r="IJ13" s="183"/>
      <c r="IK13" s="183"/>
      <c r="IL13" s="183"/>
    </row>
    <row r="14" spans="1:5" s="175" customFormat="1" ht="18" customHeight="1">
      <c r="A14" s="187" t="s">
        <v>54</v>
      </c>
      <c r="B14" s="185">
        <v>95248</v>
      </c>
      <c r="C14" s="185">
        <v>35760</v>
      </c>
      <c r="D14" s="185">
        <v>131008</v>
      </c>
      <c r="E14" s="186">
        <v>0.37544095414076933</v>
      </c>
    </row>
    <row r="15" spans="1:246" s="49" customFormat="1" ht="18" customHeight="1">
      <c r="A15" s="187" t="s">
        <v>55</v>
      </c>
      <c r="B15" s="185">
        <v>20481</v>
      </c>
      <c r="C15" s="185">
        <v>-845</v>
      </c>
      <c r="D15" s="185">
        <v>19636</v>
      </c>
      <c r="E15" s="186">
        <v>-0.04125775108637274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3"/>
      <c r="GR15" s="183"/>
      <c r="GS15" s="183"/>
      <c r="GT15" s="183"/>
      <c r="GU15" s="183"/>
      <c r="GV15" s="183"/>
      <c r="GW15" s="183"/>
      <c r="GX15" s="183"/>
      <c r="GY15" s="183"/>
      <c r="GZ15" s="183"/>
      <c r="HA15" s="183"/>
      <c r="HB15" s="183"/>
      <c r="HC15" s="183"/>
      <c r="HD15" s="183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  <c r="HT15" s="183"/>
      <c r="HU15" s="183"/>
      <c r="HV15" s="183"/>
      <c r="HW15" s="183"/>
      <c r="HX15" s="183"/>
      <c r="HY15" s="183"/>
      <c r="HZ15" s="183"/>
      <c r="IA15" s="183"/>
      <c r="IB15" s="183"/>
      <c r="IC15" s="183"/>
      <c r="ID15" s="183"/>
      <c r="IE15" s="183"/>
      <c r="IF15" s="183"/>
      <c r="IG15" s="183"/>
      <c r="IH15" s="183"/>
      <c r="II15" s="183"/>
      <c r="IJ15" s="183"/>
      <c r="IK15" s="183"/>
      <c r="IL15" s="183"/>
    </row>
    <row r="16" spans="1:246" s="49" customFormat="1" ht="18" customHeight="1">
      <c r="A16" s="187" t="s">
        <v>56</v>
      </c>
      <c r="B16" s="185">
        <v>2338</v>
      </c>
      <c r="C16" s="185">
        <v>498</v>
      </c>
      <c r="D16" s="185">
        <v>2836</v>
      </c>
      <c r="E16" s="186">
        <v>0.21300256629597947</v>
      </c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  <c r="HW16" s="183"/>
      <c r="HX16" s="183"/>
      <c r="HY16" s="183"/>
      <c r="HZ16" s="183"/>
      <c r="IA16" s="183"/>
      <c r="IB16" s="183"/>
      <c r="IC16" s="183"/>
      <c r="ID16" s="183"/>
      <c r="IE16" s="183"/>
      <c r="IF16" s="183"/>
      <c r="IG16" s="183"/>
      <c r="IH16" s="183"/>
      <c r="II16" s="183"/>
      <c r="IJ16" s="183"/>
      <c r="IK16" s="183"/>
      <c r="IL16" s="183"/>
    </row>
    <row r="17" spans="1:246" s="49" customFormat="1" ht="18" customHeight="1">
      <c r="A17" s="187" t="s">
        <v>57</v>
      </c>
      <c r="B17" s="185">
        <v>158784</v>
      </c>
      <c r="C17" s="185">
        <v>-2045</v>
      </c>
      <c r="D17" s="185">
        <v>156739</v>
      </c>
      <c r="E17" s="186">
        <v>-0.012879131398629584</v>
      </c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  <c r="HW17" s="183"/>
      <c r="HX17" s="183"/>
      <c r="HY17" s="183"/>
      <c r="HZ17" s="183"/>
      <c r="IA17" s="183"/>
      <c r="IB17" s="183"/>
      <c r="IC17" s="183"/>
      <c r="ID17" s="183"/>
      <c r="IE17" s="183"/>
      <c r="IF17" s="183"/>
      <c r="IG17" s="183"/>
      <c r="IH17" s="183"/>
      <c r="II17" s="183"/>
      <c r="IJ17" s="183"/>
      <c r="IK17" s="183"/>
      <c r="IL17" s="183"/>
    </row>
    <row r="18" spans="1:246" s="49" customFormat="1" ht="18" customHeight="1">
      <c r="A18" s="187" t="s">
        <v>58</v>
      </c>
      <c r="B18" s="185">
        <v>0</v>
      </c>
      <c r="C18" s="185">
        <v>0</v>
      </c>
      <c r="D18" s="185">
        <v>0</v>
      </c>
      <c r="E18" s="186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  <c r="HW18" s="183"/>
      <c r="HX18" s="183"/>
      <c r="HY18" s="183"/>
      <c r="HZ18" s="183"/>
      <c r="IA18" s="183"/>
      <c r="IB18" s="183"/>
      <c r="IC18" s="183"/>
      <c r="ID18" s="183"/>
      <c r="IE18" s="183"/>
      <c r="IF18" s="183"/>
      <c r="IG18" s="183"/>
      <c r="IH18" s="183"/>
      <c r="II18" s="183"/>
      <c r="IJ18" s="183"/>
      <c r="IK18" s="183"/>
      <c r="IL18" s="183"/>
    </row>
    <row r="19" spans="1:246" s="49" customFormat="1" ht="18" customHeight="1">
      <c r="A19" s="187" t="s">
        <v>59</v>
      </c>
      <c r="B19" s="185">
        <v>275</v>
      </c>
      <c r="C19" s="185">
        <v>0</v>
      </c>
      <c r="D19" s="185">
        <v>275</v>
      </c>
      <c r="E19" s="186">
        <v>0</v>
      </c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  <c r="HW19" s="183"/>
      <c r="HX19" s="183"/>
      <c r="HY19" s="183"/>
      <c r="HZ19" s="183"/>
      <c r="IA19" s="183"/>
      <c r="IB19" s="183"/>
      <c r="IC19" s="183"/>
      <c r="ID19" s="183"/>
      <c r="IE19" s="183"/>
      <c r="IF19" s="183"/>
      <c r="IG19" s="183"/>
      <c r="IH19" s="183"/>
      <c r="II19" s="183"/>
      <c r="IJ19" s="183"/>
      <c r="IK19" s="183"/>
      <c r="IL19" s="183"/>
    </row>
    <row r="20" spans="1:246" s="49" customFormat="1" ht="18" customHeight="1">
      <c r="A20" s="187" t="s">
        <v>60</v>
      </c>
      <c r="B20" s="185">
        <v>2933</v>
      </c>
      <c r="C20" s="185">
        <v>-2231</v>
      </c>
      <c r="D20" s="185">
        <v>702</v>
      </c>
      <c r="E20" s="186">
        <v>-0.760654619843164</v>
      </c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183"/>
      <c r="DJ20" s="183"/>
      <c r="DK20" s="183"/>
      <c r="DL20" s="183"/>
      <c r="DM20" s="183"/>
      <c r="DN20" s="183"/>
      <c r="DO20" s="183"/>
      <c r="DP20" s="183"/>
      <c r="DQ20" s="183"/>
      <c r="DR20" s="183"/>
      <c r="DS20" s="183"/>
      <c r="DT20" s="183"/>
      <c r="DU20" s="183"/>
      <c r="DV20" s="183"/>
      <c r="DW20" s="183"/>
      <c r="DX20" s="183"/>
      <c r="DY20" s="183"/>
      <c r="DZ20" s="183"/>
      <c r="EA20" s="183"/>
      <c r="EB20" s="183"/>
      <c r="EC20" s="183"/>
      <c r="ED20" s="183"/>
      <c r="EE20" s="183"/>
      <c r="EF20" s="183"/>
      <c r="EG20" s="183"/>
      <c r="EH20" s="183"/>
      <c r="EI20" s="183"/>
      <c r="EJ20" s="183"/>
      <c r="EK20" s="183"/>
      <c r="EL20" s="183"/>
      <c r="EM20" s="183"/>
      <c r="EN20" s="183"/>
      <c r="EO20" s="183"/>
      <c r="EP20" s="183"/>
      <c r="EQ20" s="183"/>
      <c r="ER20" s="183"/>
      <c r="ES20" s="183"/>
      <c r="ET20" s="183"/>
      <c r="EU20" s="183"/>
      <c r="EV20" s="183"/>
      <c r="EW20" s="183"/>
      <c r="EX20" s="183"/>
      <c r="EY20" s="183"/>
      <c r="EZ20" s="183"/>
      <c r="FA20" s="183"/>
      <c r="FB20" s="183"/>
      <c r="FC20" s="183"/>
      <c r="FD20" s="183"/>
      <c r="FE20" s="183"/>
      <c r="FF20" s="183"/>
      <c r="FG20" s="183"/>
      <c r="FH20" s="183"/>
      <c r="FI20" s="183"/>
      <c r="FJ20" s="183"/>
      <c r="FK20" s="183"/>
      <c r="FL20" s="183"/>
      <c r="FM20" s="183"/>
      <c r="FN20" s="183"/>
      <c r="FO20" s="183"/>
      <c r="FP20" s="183"/>
      <c r="FQ20" s="183"/>
      <c r="FR20" s="183"/>
      <c r="FS20" s="183"/>
      <c r="FT20" s="183"/>
      <c r="FU20" s="183"/>
      <c r="FV20" s="183"/>
      <c r="FW20" s="183"/>
      <c r="FX20" s="183"/>
      <c r="FY20" s="183"/>
      <c r="FZ20" s="183"/>
      <c r="GA20" s="183"/>
      <c r="GB20" s="183"/>
      <c r="GC20" s="183"/>
      <c r="GD20" s="183"/>
      <c r="GE20" s="183"/>
      <c r="GF20" s="183"/>
      <c r="GG20" s="183"/>
      <c r="GH20" s="183"/>
      <c r="GI20" s="183"/>
      <c r="GJ20" s="183"/>
      <c r="GK20" s="183"/>
      <c r="GL20" s="183"/>
      <c r="GM20" s="183"/>
      <c r="GN20" s="183"/>
      <c r="GO20" s="183"/>
      <c r="GP20" s="183"/>
      <c r="GQ20" s="183"/>
      <c r="GR20" s="183"/>
      <c r="GS20" s="183"/>
      <c r="GT20" s="183"/>
      <c r="GU20" s="183"/>
      <c r="GV20" s="183"/>
      <c r="GW20" s="183"/>
      <c r="GX20" s="183"/>
      <c r="GY20" s="183"/>
      <c r="GZ20" s="183"/>
      <c r="HA20" s="183"/>
      <c r="HB20" s="183"/>
      <c r="HC20" s="183"/>
      <c r="HD20" s="183"/>
      <c r="HE20" s="183"/>
      <c r="HF20" s="183"/>
      <c r="HG20" s="183"/>
      <c r="HH20" s="183"/>
      <c r="HI20" s="183"/>
      <c r="HJ20" s="183"/>
      <c r="HK20" s="183"/>
      <c r="HL20" s="183"/>
      <c r="HM20" s="183"/>
      <c r="HN20" s="183"/>
      <c r="HO20" s="183"/>
      <c r="HP20" s="183"/>
      <c r="HQ20" s="183"/>
      <c r="HR20" s="183"/>
      <c r="HS20" s="183"/>
      <c r="HT20" s="183"/>
      <c r="HU20" s="183"/>
      <c r="HV20" s="183"/>
      <c r="HW20" s="183"/>
      <c r="HX20" s="183"/>
      <c r="HY20" s="183"/>
      <c r="HZ20" s="183"/>
      <c r="IA20" s="183"/>
      <c r="IB20" s="183"/>
      <c r="IC20" s="183"/>
      <c r="ID20" s="183"/>
      <c r="IE20" s="183"/>
      <c r="IF20" s="183"/>
      <c r="IG20" s="183"/>
      <c r="IH20" s="183"/>
      <c r="II20" s="183"/>
      <c r="IJ20" s="183"/>
      <c r="IK20" s="183"/>
      <c r="IL20" s="183"/>
    </row>
    <row r="21" spans="1:246" s="49" customFormat="1" ht="18" customHeight="1">
      <c r="A21" s="187" t="s">
        <v>61</v>
      </c>
      <c r="B21" s="185">
        <v>1487</v>
      </c>
      <c r="C21" s="185">
        <v>3346</v>
      </c>
      <c r="D21" s="185">
        <v>4833</v>
      </c>
      <c r="E21" s="186">
        <v>2.250168123739072</v>
      </c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183"/>
      <c r="DJ21" s="183"/>
      <c r="DK21" s="183"/>
      <c r="DL21" s="183"/>
      <c r="DM21" s="183"/>
      <c r="DN21" s="183"/>
      <c r="DO21" s="183"/>
      <c r="DP21" s="183"/>
      <c r="DQ21" s="183"/>
      <c r="DR21" s="183"/>
      <c r="DS21" s="183"/>
      <c r="DT21" s="183"/>
      <c r="DU21" s="183"/>
      <c r="DV21" s="183"/>
      <c r="DW21" s="183"/>
      <c r="DX21" s="183"/>
      <c r="DY21" s="183"/>
      <c r="DZ21" s="183"/>
      <c r="EA21" s="183"/>
      <c r="EB21" s="183"/>
      <c r="EC21" s="183"/>
      <c r="ED21" s="183"/>
      <c r="EE21" s="183"/>
      <c r="EF21" s="183"/>
      <c r="EG21" s="183"/>
      <c r="EH21" s="183"/>
      <c r="EI21" s="183"/>
      <c r="EJ21" s="183"/>
      <c r="EK21" s="183"/>
      <c r="EL21" s="183"/>
      <c r="EM21" s="183"/>
      <c r="EN21" s="183"/>
      <c r="EO21" s="183"/>
      <c r="EP21" s="183"/>
      <c r="EQ21" s="183"/>
      <c r="ER21" s="183"/>
      <c r="ES21" s="183"/>
      <c r="ET21" s="183"/>
      <c r="EU21" s="183"/>
      <c r="EV21" s="183"/>
      <c r="EW21" s="183"/>
      <c r="EX21" s="183"/>
      <c r="EY21" s="183"/>
      <c r="EZ21" s="183"/>
      <c r="FA21" s="183"/>
      <c r="FB21" s="183"/>
      <c r="FC21" s="183"/>
      <c r="FD21" s="183"/>
      <c r="FE21" s="183"/>
      <c r="FF21" s="183"/>
      <c r="FG21" s="183"/>
      <c r="FH21" s="183"/>
      <c r="FI21" s="183"/>
      <c r="FJ21" s="183"/>
      <c r="FK21" s="183"/>
      <c r="FL21" s="183"/>
      <c r="FM21" s="183"/>
      <c r="FN21" s="183"/>
      <c r="FO21" s="183"/>
      <c r="FP21" s="183"/>
      <c r="FQ21" s="183"/>
      <c r="FR21" s="183"/>
      <c r="FS21" s="183"/>
      <c r="FT21" s="183"/>
      <c r="FU21" s="183"/>
      <c r="FV21" s="183"/>
      <c r="FW21" s="183"/>
      <c r="FX21" s="183"/>
      <c r="FY21" s="183"/>
      <c r="FZ21" s="183"/>
      <c r="GA21" s="183"/>
      <c r="GB21" s="183"/>
      <c r="GC21" s="183"/>
      <c r="GD21" s="183"/>
      <c r="GE21" s="183"/>
      <c r="GF21" s="183"/>
      <c r="GG21" s="183"/>
      <c r="GH21" s="183"/>
      <c r="GI21" s="183"/>
      <c r="GJ21" s="183"/>
      <c r="GK21" s="183"/>
      <c r="GL21" s="183"/>
      <c r="GM21" s="183"/>
      <c r="GN21" s="183"/>
      <c r="GO21" s="183"/>
      <c r="GP21" s="183"/>
      <c r="GQ21" s="183"/>
      <c r="GR21" s="183"/>
      <c r="GS21" s="183"/>
      <c r="GT21" s="183"/>
      <c r="GU21" s="183"/>
      <c r="GV21" s="183"/>
      <c r="GW21" s="183"/>
      <c r="GX21" s="183"/>
      <c r="GY21" s="183"/>
      <c r="GZ21" s="183"/>
      <c r="HA21" s="183"/>
      <c r="HB21" s="183"/>
      <c r="HC21" s="183"/>
      <c r="HD21" s="183"/>
      <c r="HE21" s="183"/>
      <c r="HF21" s="183"/>
      <c r="HG21" s="183"/>
      <c r="HH21" s="183"/>
      <c r="HI21" s="183"/>
      <c r="HJ21" s="183"/>
      <c r="HK21" s="183"/>
      <c r="HL21" s="183"/>
      <c r="HM21" s="183"/>
      <c r="HN21" s="183"/>
      <c r="HO21" s="183"/>
      <c r="HP21" s="183"/>
      <c r="HQ21" s="183"/>
      <c r="HR21" s="183"/>
      <c r="HS21" s="183"/>
      <c r="HT21" s="183"/>
      <c r="HU21" s="183"/>
      <c r="HV21" s="183"/>
      <c r="HW21" s="183"/>
      <c r="HX21" s="183"/>
      <c r="HY21" s="183"/>
      <c r="HZ21" s="183"/>
      <c r="IA21" s="183"/>
      <c r="IB21" s="183"/>
      <c r="IC21" s="183"/>
      <c r="ID21" s="183"/>
      <c r="IE21" s="183"/>
      <c r="IF21" s="183"/>
      <c r="IG21" s="183"/>
      <c r="IH21" s="183"/>
      <c r="II21" s="183"/>
      <c r="IJ21" s="183"/>
      <c r="IK21" s="183"/>
      <c r="IL21" s="183"/>
    </row>
    <row r="22" spans="1:246" s="49" customFormat="1" ht="18" customHeight="1">
      <c r="A22" s="187" t="s">
        <v>62</v>
      </c>
      <c r="B22" s="185">
        <v>5851</v>
      </c>
      <c r="C22" s="185">
        <v>-189</v>
      </c>
      <c r="D22" s="185">
        <v>5662</v>
      </c>
      <c r="E22" s="186">
        <v>-0.03230217056913348</v>
      </c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  <c r="EN22" s="183"/>
      <c r="EO22" s="183"/>
      <c r="EP22" s="183"/>
      <c r="EQ22" s="183"/>
      <c r="ER22" s="183"/>
      <c r="ES22" s="183"/>
      <c r="ET22" s="183"/>
      <c r="EU22" s="183"/>
      <c r="EV22" s="183"/>
      <c r="EW22" s="183"/>
      <c r="EX22" s="183"/>
      <c r="EY22" s="183"/>
      <c r="EZ22" s="183"/>
      <c r="FA22" s="183"/>
      <c r="FB22" s="183"/>
      <c r="FC22" s="183"/>
      <c r="FD22" s="183"/>
      <c r="FE22" s="183"/>
      <c r="FF22" s="183"/>
      <c r="FG22" s="183"/>
      <c r="FH22" s="183"/>
      <c r="FI22" s="183"/>
      <c r="FJ22" s="183"/>
      <c r="FK22" s="183"/>
      <c r="FL22" s="183"/>
      <c r="FM22" s="183"/>
      <c r="FN22" s="183"/>
      <c r="FO22" s="183"/>
      <c r="FP22" s="183"/>
      <c r="FQ22" s="183"/>
      <c r="FR22" s="183"/>
      <c r="FS22" s="183"/>
      <c r="FT22" s="183"/>
      <c r="FU22" s="183"/>
      <c r="FV22" s="183"/>
      <c r="FW22" s="183"/>
      <c r="FX22" s="183"/>
      <c r="FY22" s="183"/>
      <c r="FZ22" s="183"/>
      <c r="GA22" s="183"/>
      <c r="GB22" s="183"/>
      <c r="GC22" s="183"/>
      <c r="GD22" s="183"/>
      <c r="GE22" s="183"/>
      <c r="GF22" s="183"/>
      <c r="GG22" s="183"/>
      <c r="GH22" s="183"/>
      <c r="GI22" s="183"/>
      <c r="GJ22" s="183"/>
      <c r="GK22" s="183"/>
      <c r="GL22" s="183"/>
      <c r="GM22" s="183"/>
      <c r="GN22" s="183"/>
      <c r="GO22" s="183"/>
      <c r="GP22" s="183"/>
      <c r="GQ22" s="183"/>
      <c r="GR22" s="183"/>
      <c r="GS22" s="183"/>
      <c r="GT22" s="183"/>
      <c r="GU22" s="183"/>
      <c r="GV22" s="183"/>
      <c r="GW22" s="183"/>
      <c r="GX22" s="183"/>
      <c r="GY22" s="183"/>
      <c r="GZ22" s="183"/>
      <c r="HA22" s="183"/>
      <c r="HB22" s="183"/>
      <c r="HC22" s="183"/>
      <c r="HD22" s="183"/>
      <c r="HE22" s="183"/>
      <c r="HF22" s="183"/>
      <c r="HG22" s="183"/>
      <c r="HH22" s="183"/>
      <c r="HI22" s="183"/>
      <c r="HJ22" s="183"/>
      <c r="HK22" s="183"/>
      <c r="HL22" s="183"/>
      <c r="HM22" s="183"/>
      <c r="HN22" s="183"/>
      <c r="HO22" s="183"/>
      <c r="HP22" s="183"/>
      <c r="HQ22" s="183"/>
      <c r="HR22" s="183"/>
      <c r="HS22" s="183"/>
      <c r="HT22" s="183"/>
      <c r="HU22" s="183"/>
      <c r="HV22" s="183"/>
      <c r="HW22" s="183"/>
      <c r="HX22" s="183"/>
      <c r="HY22" s="183"/>
      <c r="HZ22" s="183"/>
      <c r="IA22" s="183"/>
      <c r="IB22" s="183"/>
      <c r="IC22" s="183"/>
      <c r="ID22" s="183"/>
      <c r="IE22" s="183"/>
      <c r="IF22" s="183"/>
      <c r="IG22" s="183"/>
      <c r="IH22" s="183"/>
      <c r="II22" s="183"/>
      <c r="IJ22" s="183"/>
      <c r="IK22" s="183"/>
      <c r="IL22" s="183"/>
    </row>
    <row r="23" spans="1:5" ht="18" customHeight="1">
      <c r="A23" s="187" t="s">
        <v>63</v>
      </c>
      <c r="B23" s="185">
        <v>7000</v>
      </c>
      <c r="C23" s="185">
        <v>0</v>
      </c>
      <c r="D23" s="185">
        <v>7000</v>
      </c>
      <c r="E23" s="186">
        <v>0</v>
      </c>
    </row>
    <row r="24" spans="1:5" ht="18" customHeight="1">
      <c r="A24" s="187" t="s">
        <v>64</v>
      </c>
      <c r="B24" s="185">
        <v>2200</v>
      </c>
      <c r="C24" s="185">
        <v>50</v>
      </c>
      <c r="D24" s="185">
        <v>2250</v>
      </c>
      <c r="E24" s="186">
        <v>0.022727272727272728</v>
      </c>
    </row>
    <row r="25" spans="1:5" ht="18" customHeight="1">
      <c r="A25" s="187" t="s">
        <v>65</v>
      </c>
      <c r="B25" s="185">
        <v>846</v>
      </c>
      <c r="C25" s="185">
        <v>516</v>
      </c>
      <c r="D25" s="185">
        <v>1362</v>
      </c>
      <c r="E25" s="186">
        <v>0.6099290780141844</v>
      </c>
    </row>
    <row r="26" spans="1:5" ht="18" customHeight="1">
      <c r="A26" s="187" t="s">
        <v>151</v>
      </c>
      <c r="B26" s="185">
        <v>0</v>
      </c>
      <c r="C26" s="185">
        <v>33</v>
      </c>
      <c r="D26" s="185">
        <v>33</v>
      </c>
      <c r="E26" s="186"/>
    </row>
    <row r="27" spans="1:5" s="176" customFormat="1" ht="18" customHeight="1">
      <c r="A27" s="188" t="s">
        <v>152</v>
      </c>
      <c r="B27" s="189">
        <v>664700</v>
      </c>
      <c r="C27" s="189">
        <v>47585</v>
      </c>
      <c r="D27" s="189">
        <v>712285</v>
      </c>
      <c r="E27" s="190">
        <v>0.07158868662554536</v>
      </c>
    </row>
    <row r="28" spans="1:5" ht="15" customHeight="1">
      <c r="A28" s="174" t="s">
        <v>153</v>
      </c>
      <c r="B28" s="175"/>
      <c r="C28" s="175"/>
      <c r="D28" s="175"/>
      <c r="E28" s="175"/>
    </row>
    <row r="29" ht="12"/>
    <row r="30" ht="12">
      <c r="F30" s="191"/>
    </row>
    <row r="31" spans="2:4" ht="14.25" hidden="1">
      <c r="B31" s="176">
        <f>B5+B7+B8+B9+B11+B12+B13+B14</f>
        <v>451781</v>
      </c>
      <c r="D31" s="176">
        <f>D5+D7+D8+D9+D11+D12+D13+D14</f>
        <v>500031</v>
      </c>
    </row>
    <row r="32" spans="1:5" ht="14.25" hidden="1">
      <c r="A32" s="177" t="s">
        <v>154</v>
      </c>
      <c r="E32" s="192">
        <f>E5+E7+E8+E9+E11+E12+E13+E14</f>
        <v>0.7553410512374943</v>
      </c>
    </row>
    <row r="33" ht="12"/>
    <row r="34" ht="12"/>
  </sheetData>
  <sheetProtection/>
  <mergeCells count="1">
    <mergeCell ref="A2:E2"/>
  </mergeCells>
  <printOptions horizontalCentered="1"/>
  <pageMargins left="0.35" right="0.35" top="0.79" bottom="0.79" header="0.51" footer="0.51"/>
  <pageSetup fitToHeight="1" fitToWidth="1" horizontalDpi="600" verticalDpi="600" orientation="landscape" paperSize="9" scale="94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2"/>
  <sheetViews>
    <sheetView zoomScaleSheetLayoutView="100" workbookViewId="0" topLeftCell="A1">
      <selection activeCell="G14" sqref="G14"/>
    </sheetView>
  </sheetViews>
  <sheetFormatPr defaultColWidth="9.00390625" defaultRowHeight="14.25"/>
  <cols>
    <col min="1" max="1" width="37.125" style="142" customWidth="1"/>
    <col min="2" max="2" width="21.00390625" style="0" customWidth="1"/>
    <col min="3" max="3" width="24.50390625" style="0" customWidth="1"/>
  </cols>
  <sheetData>
    <row r="1" spans="1:2" s="167" customFormat="1" ht="14.25">
      <c r="A1" s="167" t="s">
        <v>155</v>
      </c>
      <c r="B1" s="143"/>
    </row>
    <row r="2" spans="1:3" s="167" customFormat="1" ht="26.25" customHeight="1">
      <c r="A2" s="168" t="s">
        <v>156</v>
      </c>
      <c r="B2" s="168"/>
      <c r="C2" s="168"/>
    </row>
    <row r="3" spans="1:3" s="167" customFormat="1" ht="15">
      <c r="A3" s="147" t="s">
        <v>2</v>
      </c>
      <c r="B3" s="147"/>
      <c r="C3" s="147"/>
    </row>
    <row r="4" spans="1:3" s="167" customFormat="1" ht="27.75" customHeight="1">
      <c r="A4" s="34" t="s">
        <v>157</v>
      </c>
      <c r="B4" s="35" t="s">
        <v>158</v>
      </c>
      <c r="C4" s="169"/>
    </row>
    <row r="5" spans="1:3" s="167" customFormat="1" ht="27.75" customHeight="1">
      <c r="A5" s="38"/>
      <c r="B5" s="39" t="s">
        <v>69</v>
      </c>
      <c r="C5" s="170" t="s">
        <v>159</v>
      </c>
    </row>
    <row r="6" spans="1:3" s="51" customFormat="1" ht="21" customHeight="1">
      <c r="A6" s="171" t="s">
        <v>160</v>
      </c>
      <c r="B6" s="172">
        <v>712285</v>
      </c>
      <c r="C6" s="172">
        <v>224627</v>
      </c>
    </row>
    <row r="7" spans="1:3" s="51" customFormat="1" ht="21" customHeight="1">
      <c r="A7" s="171" t="s">
        <v>161</v>
      </c>
      <c r="B7" s="172">
        <v>78345</v>
      </c>
      <c r="C7" s="172">
        <v>29700</v>
      </c>
    </row>
    <row r="8" spans="1:3" s="51" customFormat="1" ht="21" customHeight="1">
      <c r="A8" s="171" t="s">
        <v>162</v>
      </c>
      <c r="B8" s="172">
        <v>952</v>
      </c>
      <c r="C8" s="172">
        <v>810</v>
      </c>
    </row>
    <row r="9" spans="1:3" s="51" customFormat="1" ht="21" customHeight="1">
      <c r="A9" s="173" t="s">
        <v>163</v>
      </c>
      <c r="B9" s="172">
        <v>810</v>
      </c>
      <c r="C9" s="172">
        <v>810</v>
      </c>
    </row>
    <row r="10" spans="1:3" s="51" customFormat="1" ht="21" customHeight="1">
      <c r="A10" s="173" t="s">
        <v>164</v>
      </c>
      <c r="B10" s="172">
        <v>36</v>
      </c>
      <c r="C10" s="172"/>
    </row>
    <row r="11" spans="1:3" s="51" customFormat="1" ht="21" customHeight="1">
      <c r="A11" s="173" t="s">
        <v>165</v>
      </c>
      <c r="B11" s="172">
        <v>35</v>
      </c>
      <c r="C11" s="172"/>
    </row>
    <row r="12" spans="1:3" s="51" customFormat="1" ht="21" customHeight="1">
      <c r="A12" s="173" t="s">
        <v>166</v>
      </c>
      <c r="B12" s="172">
        <v>57</v>
      </c>
      <c r="C12" s="172"/>
    </row>
    <row r="13" spans="1:3" s="51" customFormat="1" ht="21" customHeight="1">
      <c r="A13" s="173" t="s">
        <v>167</v>
      </c>
      <c r="B13" s="172">
        <v>14</v>
      </c>
      <c r="C13" s="172"/>
    </row>
    <row r="14" spans="1:3" s="51" customFormat="1" ht="21" customHeight="1">
      <c r="A14" s="171" t="s">
        <v>168</v>
      </c>
      <c r="B14" s="172">
        <v>837</v>
      </c>
      <c r="C14" s="172">
        <v>657</v>
      </c>
    </row>
    <row r="15" spans="1:3" s="51" customFormat="1" ht="21" customHeight="1">
      <c r="A15" s="173" t="s">
        <v>163</v>
      </c>
      <c r="B15" s="172">
        <v>549</v>
      </c>
      <c r="C15" s="172">
        <v>549</v>
      </c>
    </row>
    <row r="16" spans="1:3" s="51" customFormat="1" ht="21" customHeight="1">
      <c r="A16" s="173" t="s">
        <v>164</v>
      </c>
      <c r="B16" s="172">
        <v>7</v>
      </c>
      <c r="C16" s="172"/>
    </row>
    <row r="17" spans="1:3" s="51" customFormat="1" ht="21" customHeight="1">
      <c r="A17" s="173" t="s">
        <v>169</v>
      </c>
      <c r="B17" s="172">
        <v>40</v>
      </c>
      <c r="C17" s="172"/>
    </row>
    <row r="18" spans="1:3" s="51" customFormat="1" ht="21" customHeight="1">
      <c r="A18" s="173" t="s">
        <v>170</v>
      </c>
      <c r="B18" s="172">
        <v>124</v>
      </c>
      <c r="C18" s="172"/>
    </row>
    <row r="19" spans="1:3" s="51" customFormat="1" ht="21" customHeight="1">
      <c r="A19" s="173" t="s">
        <v>171</v>
      </c>
      <c r="B19" s="172">
        <v>108</v>
      </c>
      <c r="C19" s="172">
        <v>108</v>
      </c>
    </row>
    <row r="20" spans="1:3" s="51" customFormat="1" ht="21" customHeight="1">
      <c r="A20" s="173" t="s">
        <v>172</v>
      </c>
      <c r="B20" s="172">
        <v>9</v>
      </c>
      <c r="C20" s="172"/>
    </row>
    <row r="21" spans="1:3" s="51" customFormat="1" ht="21" customHeight="1">
      <c r="A21" s="171" t="s">
        <v>173</v>
      </c>
      <c r="B21" s="172">
        <v>19066</v>
      </c>
      <c r="C21" s="172">
        <v>13056</v>
      </c>
    </row>
    <row r="22" spans="1:3" s="51" customFormat="1" ht="21" customHeight="1">
      <c r="A22" s="173" t="s">
        <v>163</v>
      </c>
      <c r="B22" s="172">
        <v>6882</v>
      </c>
      <c r="C22" s="172">
        <v>6871</v>
      </c>
    </row>
    <row r="23" spans="1:3" s="51" customFormat="1" ht="21" customHeight="1">
      <c r="A23" s="173" t="s">
        <v>164</v>
      </c>
      <c r="B23" s="172">
        <v>5193</v>
      </c>
      <c r="C23" s="172">
        <v>1017</v>
      </c>
    </row>
    <row r="24" spans="1:3" s="51" customFormat="1" ht="21" customHeight="1">
      <c r="A24" s="173" t="s">
        <v>174</v>
      </c>
      <c r="B24" s="172">
        <v>509</v>
      </c>
      <c r="C24" s="172"/>
    </row>
    <row r="25" spans="1:3" s="51" customFormat="1" ht="21" customHeight="1">
      <c r="A25" s="173" t="s">
        <v>175</v>
      </c>
      <c r="B25" s="172">
        <v>10</v>
      </c>
      <c r="C25" s="172"/>
    </row>
    <row r="26" spans="1:3" s="51" customFormat="1" ht="21" customHeight="1">
      <c r="A26" s="173" t="s">
        <v>171</v>
      </c>
      <c r="B26" s="172">
        <v>2406</v>
      </c>
      <c r="C26" s="172">
        <v>2165</v>
      </c>
    </row>
    <row r="27" spans="1:3" s="51" customFormat="1" ht="21" customHeight="1">
      <c r="A27" s="173" t="s">
        <v>176</v>
      </c>
      <c r="B27" s="172">
        <v>4066</v>
      </c>
      <c r="C27" s="172">
        <v>3003</v>
      </c>
    </row>
    <row r="28" spans="1:3" s="51" customFormat="1" ht="21" customHeight="1">
      <c r="A28" s="171" t="s">
        <v>177</v>
      </c>
      <c r="B28" s="172">
        <v>2024</v>
      </c>
      <c r="C28" s="172">
        <v>1002</v>
      </c>
    </row>
    <row r="29" spans="1:3" s="51" customFormat="1" ht="21" customHeight="1">
      <c r="A29" s="173" t="s">
        <v>163</v>
      </c>
      <c r="B29" s="172">
        <v>947</v>
      </c>
      <c r="C29" s="172">
        <v>947</v>
      </c>
    </row>
    <row r="30" spans="1:3" s="51" customFormat="1" ht="21" customHeight="1">
      <c r="A30" s="173" t="s">
        <v>178</v>
      </c>
      <c r="B30" s="172">
        <v>990</v>
      </c>
      <c r="C30" s="172"/>
    </row>
    <row r="31" spans="1:3" s="51" customFormat="1" ht="21" customHeight="1">
      <c r="A31" s="173" t="s">
        <v>179</v>
      </c>
      <c r="B31" s="172">
        <v>27</v>
      </c>
      <c r="C31" s="172"/>
    </row>
    <row r="32" spans="1:3" s="51" customFormat="1" ht="21" customHeight="1">
      <c r="A32" s="173" t="s">
        <v>180</v>
      </c>
      <c r="B32" s="172">
        <v>5</v>
      </c>
      <c r="C32" s="172"/>
    </row>
    <row r="33" spans="1:3" s="51" customFormat="1" ht="21" customHeight="1">
      <c r="A33" s="173" t="s">
        <v>171</v>
      </c>
      <c r="B33" s="172">
        <v>55</v>
      </c>
      <c r="C33" s="172">
        <v>55</v>
      </c>
    </row>
    <row r="34" spans="1:3" s="51" customFormat="1" ht="21" customHeight="1">
      <c r="A34" s="171" t="s">
        <v>181</v>
      </c>
      <c r="B34" s="172">
        <v>1959</v>
      </c>
      <c r="C34" s="172">
        <v>579</v>
      </c>
    </row>
    <row r="35" spans="1:3" s="51" customFormat="1" ht="21" customHeight="1">
      <c r="A35" s="173" t="s">
        <v>163</v>
      </c>
      <c r="B35" s="172">
        <v>575</v>
      </c>
      <c r="C35" s="172">
        <v>519</v>
      </c>
    </row>
    <row r="36" spans="1:3" s="51" customFormat="1" ht="21" customHeight="1">
      <c r="A36" s="173" t="s">
        <v>164</v>
      </c>
      <c r="B36" s="172">
        <v>60</v>
      </c>
      <c r="C36" s="172">
        <v>60</v>
      </c>
    </row>
    <row r="37" spans="1:3" s="51" customFormat="1" ht="21" customHeight="1">
      <c r="A37" s="173" t="s">
        <v>182</v>
      </c>
      <c r="B37" s="172">
        <v>2</v>
      </c>
      <c r="C37" s="172"/>
    </row>
    <row r="38" spans="1:3" s="51" customFormat="1" ht="21" customHeight="1">
      <c r="A38" s="173" t="s">
        <v>183</v>
      </c>
      <c r="B38" s="172">
        <v>818</v>
      </c>
      <c r="C38" s="172"/>
    </row>
    <row r="39" spans="1:3" s="51" customFormat="1" ht="21" customHeight="1">
      <c r="A39" s="173" t="s">
        <v>184</v>
      </c>
      <c r="B39" s="172">
        <v>132</v>
      </c>
      <c r="C39" s="172"/>
    </row>
    <row r="40" spans="1:3" s="51" customFormat="1" ht="21" customHeight="1">
      <c r="A40" s="173" t="s">
        <v>185</v>
      </c>
      <c r="B40" s="172">
        <v>12</v>
      </c>
      <c r="C40" s="172"/>
    </row>
    <row r="41" spans="1:3" s="51" customFormat="1" ht="21" customHeight="1">
      <c r="A41" s="173" t="s">
        <v>186</v>
      </c>
      <c r="B41" s="172">
        <v>360</v>
      </c>
      <c r="C41" s="172"/>
    </row>
    <row r="42" spans="1:3" s="51" customFormat="1" ht="21" customHeight="1">
      <c r="A42" s="171" t="s">
        <v>187</v>
      </c>
      <c r="B42" s="172">
        <v>3026</v>
      </c>
      <c r="C42" s="172">
        <v>2093</v>
      </c>
    </row>
    <row r="43" spans="1:3" s="51" customFormat="1" ht="21" customHeight="1">
      <c r="A43" s="173" t="s">
        <v>163</v>
      </c>
      <c r="B43" s="172">
        <v>1431</v>
      </c>
      <c r="C43" s="172">
        <v>1431</v>
      </c>
    </row>
    <row r="44" spans="1:3" s="51" customFormat="1" ht="21" customHeight="1">
      <c r="A44" s="173" t="s">
        <v>164</v>
      </c>
      <c r="B44" s="172">
        <v>100</v>
      </c>
      <c r="C44" s="172"/>
    </row>
    <row r="45" spans="1:3" s="51" customFormat="1" ht="21" customHeight="1">
      <c r="A45" s="173" t="s">
        <v>188</v>
      </c>
      <c r="B45" s="172">
        <v>109</v>
      </c>
      <c r="C45" s="172"/>
    </row>
    <row r="46" spans="1:3" s="51" customFormat="1" ht="21" customHeight="1">
      <c r="A46" s="173" t="s">
        <v>189</v>
      </c>
      <c r="B46" s="172">
        <v>123</v>
      </c>
      <c r="C46" s="172"/>
    </row>
    <row r="47" spans="1:3" s="51" customFormat="1" ht="21" customHeight="1">
      <c r="A47" s="173" t="s">
        <v>190</v>
      </c>
      <c r="B47" s="172">
        <v>51</v>
      </c>
      <c r="C47" s="172"/>
    </row>
    <row r="48" spans="1:3" s="51" customFormat="1" ht="21" customHeight="1">
      <c r="A48" s="173" t="s">
        <v>171</v>
      </c>
      <c r="B48" s="172">
        <v>662</v>
      </c>
      <c r="C48" s="172">
        <v>662</v>
      </c>
    </row>
    <row r="49" spans="1:3" s="51" customFormat="1" ht="21" customHeight="1">
      <c r="A49" s="173" t="s">
        <v>191</v>
      </c>
      <c r="B49" s="172">
        <v>550</v>
      </c>
      <c r="C49" s="172"/>
    </row>
    <row r="50" spans="1:3" s="51" customFormat="1" ht="21" customHeight="1">
      <c r="A50" s="171" t="s">
        <v>192</v>
      </c>
      <c r="B50" s="172">
        <v>5421</v>
      </c>
      <c r="C50" s="172">
        <v>775</v>
      </c>
    </row>
    <row r="51" spans="1:3" s="51" customFormat="1" ht="21" customHeight="1">
      <c r="A51" s="173" t="s">
        <v>193</v>
      </c>
      <c r="B51" s="172">
        <v>775</v>
      </c>
      <c r="C51" s="172">
        <v>775</v>
      </c>
    </row>
    <row r="52" spans="1:3" s="51" customFormat="1" ht="21" customHeight="1">
      <c r="A52" s="173" t="s">
        <v>194</v>
      </c>
      <c r="B52" s="172">
        <v>4646</v>
      </c>
      <c r="C52" s="172"/>
    </row>
    <row r="53" spans="1:3" s="51" customFormat="1" ht="21" customHeight="1">
      <c r="A53" s="171" t="s">
        <v>195</v>
      </c>
      <c r="B53" s="172">
        <v>508</v>
      </c>
      <c r="C53" s="172">
        <v>367</v>
      </c>
    </row>
    <row r="54" spans="1:3" s="51" customFormat="1" ht="21" customHeight="1">
      <c r="A54" s="173" t="s">
        <v>163</v>
      </c>
      <c r="B54" s="172">
        <v>200</v>
      </c>
      <c r="C54" s="172">
        <v>200</v>
      </c>
    </row>
    <row r="55" spans="1:3" s="51" customFormat="1" ht="21" customHeight="1">
      <c r="A55" s="173" t="s">
        <v>196</v>
      </c>
      <c r="B55" s="172">
        <v>137</v>
      </c>
      <c r="C55" s="172"/>
    </row>
    <row r="56" spans="1:3" s="51" customFormat="1" ht="21" customHeight="1">
      <c r="A56" s="173" t="s">
        <v>171</v>
      </c>
      <c r="B56" s="172">
        <v>167</v>
      </c>
      <c r="C56" s="172">
        <v>167</v>
      </c>
    </row>
    <row r="57" spans="1:3" s="51" customFormat="1" ht="21" customHeight="1">
      <c r="A57" s="173" t="s">
        <v>197</v>
      </c>
      <c r="B57" s="172">
        <v>4</v>
      </c>
      <c r="C57" s="172"/>
    </row>
    <row r="58" spans="1:3" s="51" customFormat="1" ht="21" customHeight="1">
      <c r="A58" s="171" t="s">
        <v>198</v>
      </c>
      <c r="B58" s="172">
        <v>1000</v>
      </c>
      <c r="C58" s="172"/>
    </row>
    <row r="59" spans="1:3" s="51" customFormat="1" ht="21" customHeight="1">
      <c r="A59" s="173" t="s">
        <v>199</v>
      </c>
      <c r="B59" s="172">
        <v>1000</v>
      </c>
      <c r="C59" s="172"/>
    </row>
    <row r="60" spans="1:3" s="51" customFormat="1" ht="21" customHeight="1">
      <c r="A60" s="171" t="s">
        <v>200</v>
      </c>
      <c r="B60" s="172">
        <v>2252</v>
      </c>
      <c r="C60" s="172">
        <v>1670</v>
      </c>
    </row>
    <row r="61" spans="1:3" s="51" customFormat="1" ht="21" customHeight="1">
      <c r="A61" s="173" t="s">
        <v>163</v>
      </c>
      <c r="B61" s="172">
        <v>1283</v>
      </c>
      <c r="C61" s="172">
        <v>1283</v>
      </c>
    </row>
    <row r="62" spans="1:3" s="51" customFormat="1" ht="21" customHeight="1">
      <c r="A62" s="173" t="s">
        <v>164</v>
      </c>
      <c r="B62" s="172">
        <v>17</v>
      </c>
      <c r="C62" s="172">
        <v>3</v>
      </c>
    </row>
    <row r="63" spans="1:3" s="51" customFormat="1" ht="21" customHeight="1">
      <c r="A63" s="173" t="s">
        <v>201</v>
      </c>
      <c r="B63" s="172">
        <v>100</v>
      </c>
      <c r="C63" s="172"/>
    </row>
    <row r="64" spans="1:3" s="51" customFormat="1" ht="21" customHeight="1">
      <c r="A64" s="173" t="s">
        <v>202</v>
      </c>
      <c r="B64" s="172">
        <v>220</v>
      </c>
      <c r="C64" s="172"/>
    </row>
    <row r="65" spans="1:3" s="51" customFormat="1" ht="21" customHeight="1">
      <c r="A65" s="173" t="s">
        <v>171</v>
      </c>
      <c r="B65" s="172">
        <v>384</v>
      </c>
      <c r="C65" s="172">
        <v>384</v>
      </c>
    </row>
    <row r="66" spans="1:3" s="51" customFormat="1" ht="21" customHeight="1">
      <c r="A66" s="173" t="s">
        <v>203</v>
      </c>
      <c r="B66" s="172">
        <v>248</v>
      </c>
      <c r="C66" s="172"/>
    </row>
    <row r="67" spans="1:3" s="51" customFormat="1" ht="21" customHeight="1">
      <c r="A67" s="171" t="s">
        <v>204</v>
      </c>
      <c r="B67" s="172">
        <v>21574</v>
      </c>
      <c r="C67" s="172">
        <v>1761</v>
      </c>
    </row>
    <row r="68" spans="1:3" s="51" customFormat="1" ht="21" customHeight="1">
      <c r="A68" s="173" t="s">
        <v>163</v>
      </c>
      <c r="B68" s="172">
        <v>1159</v>
      </c>
      <c r="C68" s="172">
        <v>1159</v>
      </c>
    </row>
    <row r="69" spans="1:3" s="51" customFormat="1" ht="21" customHeight="1">
      <c r="A69" s="173" t="s">
        <v>164</v>
      </c>
      <c r="B69" s="172">
        <v>1113</v>
      </c>
      <c r="C69" s="172"/>
    </row>
    <row r="70" spans="1:3" s="51" customFormat="1" ht="21" customHeight="1">
      <c r="A70" s="173" t="s">
        <v>205</v>
      </c>
      <c r="B70" s="172">
        <v>6700</v>
      </c>
      <c r="C70" s="172"/>
    </row>
    <row r="71" spans="1:3" s="51" customFormat="1" ht="21" customHeight="1">
      <c r="A71" s="173" t="s">
        <v>206</v>
      </c>
      <c r="B71" s="172">
        <v>1841</v>
      </c>
      <c r="C71" s="172"/>
    </row>
    <row r="72" spans="1:3" s="51" customFormat="1" ht="21" customHeight="1">
      <c r="A72" s="173" t="s">
        <v>171</v>
      </c>
      <c r="B72" s="172">
        <v>602</v>
      </c>
      <c r="C72" s="172">
        <v>602</v>
      </c>
    </row>
    <row r="73" spans="1:3" s="51" customFormat="1" ht="21" customHeight="1">
      <c r="A73" s="173" t="s">
        <v>207</v>
      </c>
      <c r="B73" s="172">
        <v>10159</v>
      </c>
      <c r="C73" s="172"/>
    </row>
    <row r="74" spans="1:3" s="51" customFormat="1" ht="21" customHeight="1">
      <c r="A74" s="171" t="s">
        <v>208</v>
      </c>
      <c r="B74" s="172">
        <v>2007</v>
      </c>
      <c r="C74" s="172">
        <v>256</v>
      </c>
    </row>
    <row r="75" spans="1:3" s="51" customFormat="1" ht="21" customHeight="1">
      <c r="A75" s="173" t="s">
        <v>163</v>
      </c>
      <c r="B75" s="172">
        <v>256</v>
      </c>
      <c r="C75" s="172">
        <v>256</v>
      </c>
    </row>
    <row r="76" spans="1:3" s="51" customFormat="1" ht="21" customHeight="1">
      <c r="A76" s="173" t="s">
        <v>209</v>
      </c>
      <c r="B76" s="172">
        <v>1724</v>
      </c>
      <c r="C76" s="172"/>
    </row>
    <row r="77" spans="1:3" s="51" customFormat="1" ht="21" customHeight="1">
      <c r="A77" s="173" t="s">
        <v>210</v>
      </c>
      <c r="B77" s="172">
        <v>27</v>
      </c>
      <c r="C77" s="172"/>
    </row>
    <row r="78" spans="1:3" s="51" customFormat="1" ht="21" customHeight="1">
      <c r="A78" s="171" t="s">
        <v>211</v>
      </c>
      <c r="B78" s="172">
        <v>1570</v>
      </c>
      <c r="C78" s="172">
        <v>253</v>
      </c>
    </row>
    <row r="79" spans="1:3" s="51" customFormat="1" ht="21" customHeight="1">
      <c r="A79" s="173" t="s">
        <v>212</v>
      </c>
      <c r="B79" s="172">
        <v>1570</v>
      </c>
      <c r="C79" s="172">
        <v>253</v>
      </c>
    </row>
    <row r="80" spans="1:3" s="51" customFormat="1" ht="21" customHeight="1">
      <c r="A80" s="171" t="s">
        <v>213</v>
      </c>
      <c r="B80" s="172">
        <v>217</v>
      </c>
      <c r="C80" s="172">
        <v>154</v>
      </c>
    </row>
    <row r="81" spans="1:3" s="51" customFormat="1" ht="21" customHeight="1">
      <c r="A81" s="173" t="s">
        <v>163</v>
      </c>
      <c r="B81" s="172">
        <v>154</v>
      </c>
      <c r="C81" s="172">
        <v>154</v>
      </c>
    </row>
    <row r="82" spans="1:3" s="51" customFormat="1" ht="21" customHeight="1">
      <c r="A82" s="173" t="s">
        <v>214</v>
      </c>
      <c r="B82" s="172">
        <v>63</v>
      </c>
      <c r="C82" s="172"/>
    </row>
    <row r="83" spans="1:3" s="51" customFormat="1" ht="21" customHeight="1">
      <c r="A83" s="171" t="s">
        <v>215</v>
      </c>
      <c r="B83" s="172">
        <v>1770</v>
      </c>
      <c r="C83" s="172">
        <v>889</v>
      </c>
    </row>
    <row r="84" spans="1:3" s="51" customFormat="1" ht="21" customHeight="1">
      <c r="A84" s="173" t="s">
        <v>163</v>
      </c>
      <c r="B84" s="172">
        <v>844</v>
      </c>
      <c r="C84" s="172">
        <v>844</v>
      </c>
    </row>
    <row r="85" spans="1:3" s="51" customFormat="1" ht="21" customHeight="1">
      <c r="A85" s="173" t="s">
        <v>164</v>
      </c>
      <c r="B85" s="172">
        <v>163</v>
      </c>
      <c r="C85" s="172"/>
    </row>
    <row r="86" spans="1:3" s="51" customFormat="1" ht="21" customHeight="1">
      <c r="A86" s="173" t="s">
        <v>216</v>
      </c>
      <c r="B86" s="172">
        <v>174</v>
      </c>
      <c r="C86" s="172"/>
    </row>
    <row r="87" spans="1:3" s="51" customFormat="1" ht="21" customHeight="1">
      <c r="A87" s="173" t="s">
        <v>217</v>
      </c>
      <c r="B87" s="172">
        <v>589</v>
      </c>
      <c r="C87" s="172">
        <v>45</v>
      </c>
    </row>
    <row r="88" spans="1:3" s="51" customFormat="1" ht="21" customHeight="1">
      <c r="A88" s="171" t="s">
        <v>218</v>
      </c>
      <c r="B88" s="172">
        <v>2046</v>
      </c>
      <c r="C88" s="172">
        <v>1482</v>
      </c>
    </row>
    <row r="89" spans="1:3" s="51" customFormat="1" ht="21" customHeight="1">
      <c r="A89" s="173" t="s">
        <v>163</v>
      </c>
      <c r="B89" s="172">
        <v>1268</v>
      </c>
      <c r="C89" s="172">
        <v>1268</v>
      </c>
    </row>
    <row r="90" spans="1:3" s="51" customFormat="1" ht="21" customHeight="1">
      <c r="A90" s="173" t="s">
        <v>164</v>
      </c>
      <c r="B90" s="172">
        <v>61</v>
      </c>
      <c r="C90" s="172"/>
    </row>
    <row r="91" spans="1:3" s="51" customFormat="1" ht="21" customHeight="1">
      <c r="A91" s="173" t="s">
        <v>182</v>
      </c>
      <c r="B91" s="172">
        <v>5</v>
      </c>
      <c r="C91" s="172"/>
    </row>
    <row r="92" spans="1:3" s="51" customFormat="1" ht="21" customHeight="1">
      <c r="A92" s="173" t="s">
        <v>219</v>
      </c>
      <c r="B92" s="172">
        <v>442</v>
      </c>
      <c r="C92" s="172"/>
    </row>
    <row r="93" spans="1:3" s="51" customFormat="1" ht="21" customHeight="1">
      <c r="A93" s="173" t="s">
        <v>171</v>
      </c>
      <c r="B93" s="172">
        <v>270</v>
      </c>
      <c r="C93" s="172">
        <v>214</v>
      </c>
    </row>
    <row r="94" spans="1:3" s="51" customFormat="1" ht="21" customHeight="1">
      <c r="A94" s="171" t="s">
        <v>220</v>
      </c>
      <c r="B94" s="172">
        <v>3343</v>
      </c>
      <c r="C94" s="172">
        <v>1329</v>
      </c>
    </row>
    <row r="95" spans="1:3" s="51" customFormat="1" ht="21" customHeight="1">
      <c r="A95" s="173" t="s">
        <v>163</v>
      </c>
      <c r="B95" s="172">
        <v>760</v>
      </c>
      <c r="C95" s="172">
        <v>760</v>
      </c>
    </row>
    <row r="96" spans="1:3" s="51" customFormat="1" ht="21" customHeight="1">
      <c r="A96" s="173" t="s">
        <v>164</v>
      </c>
      <c r="B96" s="172">
        <v>619</v>
      </c>
      <c r="C96" s="172"/>
    </row>
    <row r="97" spans="1:3" s="51" customFormat="1" ht="21" customHeight="1">
      <c r="A97" s="173" t="s">
        <v>171</v>
      </c>
      <c r="B97" s="172">
        <v>394</v>
      </c>
      <c r="C97" s="172">
        <v>394</v>
      </c>
    </row>
    <row r="98" spans="1:3" s="51" customFormat="1" ht="21" customHeight="1">
      <c r="A98" s="173" t="s">
        <v>221</v>
      </c>
      <c r="B98" s="172">
        <v>1570</v>
      </c>
      <c r="C98" s="172">
        <v>175</v>
      </c>
    </row>
    <row r="99" spans="1:3" s="51" customFormat="1" ht="21" customHeight="1">
      <c r="A99" s="171" t="s">
        <v>222</v>
      </c>
      <c r="B99" s="172">
        <v>3575</v>
      </c>
      <c r="C99" s="172">
        <v>789</v>
      </c>
    </row>
    <row r="100" spans="1:3" s="51" customFormat="1" ht="21" customHeight="1">
      <c r="A100" s="173" t="s">
        <v>163</v>
      </c>
      <c r="B100" s="172">
        <v>751</v>
      </c>
      <c r="C100" s="172">
        <v>751</v>
      </c>
    </row>
    <row r="101" spans="1:3" s="51" customFormat="1" ht="21" customHeight="1">
      <c r="A101" s="173" t="s">
        <v>164</v>
      </c>
      <c r="B101" s="172">
        <v>2224</v>
      </c>
      <c r="C101" s="172"/>
    </row>
    <row r="102" spans="1:3" s="51" customFormat="1" ht="21" customHeight="1">
      <c r="A102" s="173" t="s">
        <v>223</v>
      </c>
      <c r="B102" s="172">
        <v>600</v>
      </c>
      <c r="C102" s="172">
        <v>38</v>
      </c>
    </row>
    <row r="103" spans="1:3" s="51" customFormat="1" ht="21" customHeight="1">
      <c r="A103" s="171" t="s">
        <v>224</v>
      </c>
      <c r="B103" s="172">
        <v>534</v>
      </c>
      <c r="C103" s="172">
        <v>227</v>
      </c>
    </row>
    <row r="104" spans="1:3" s="51" customFormat="1" ht="21" customHeight="1">
      <c r="A104" s="173" t="s">
        <v>163</v>
      </c>
      <c r="B104" s="172">
        <v>227</v>
      </c>
      <c r="C104" s="172">
        <v>227</v>
      </c>
    </row>
    <row r="105" spans="1:3" s="51" customFormat="1" ht="21" customHeight="1">
      <c r="A105" s="173" t="s">
        <v>164</v>
      </c>
      <c r="B105" s="172">
        <v>110</v>
      </c>
      <c r="C105" s="172"/>
    </row>
    <row r="106" spans="1:3" s="51" customFormat="1" ht="21" customHeight="1">
      <c r="A106" s="173" t="s">
        <v>225</v>
      </c>
      <c r="B106" s="172">
        <v>42</v>
      </c>
      <c r="C106" s="172"/>
    </row>
    <row r="107" spans="1:3" s="51" customFormat="1" ht="21" customHeight="1">
      <c r="A107" s="173" t="s">
        <v>226</v>
      </c>
      <c r="B107" s="172">
        <v>155</v>
      </c>
      <c r="C107" s="172"/>
    </row>
    <row r="108" spans="1:3" s="51" customFormat="1" ht="21" customHeight="1">
      <c r="A108" s="171" t="s">
        <v>227</v>
      </c>
      <c r="B108" s="172">
        <v>3216</v>
      </c>
      <c r="C108" s="172">
        <v>1486</v>
      </c>
    </row>
    <row r="109" spans="1:3" s="51" customFormat="1" ht="21" customHeight="1">
      <c r="A109" s="173" t="s">
        <v>163</v>
      </c>
      <c r="B109" s="172">
        <v>1123</v>
      </c>
      <c r="C109" s="172">
        <v>1123</v>
      </c>
    </row>
    <row r="110" spans="1:3" s="51" customFormat="1" ht="21" customHeight="1">
      <c r="A110" s="173" t="s">
        <v>164</v>
      </c>
      <c r="B110" s="172">
        <v>1287</v>
      </c>
      <c r="C110" s="172"/>
    </row>
    <row r="111" spans="1:3" s="51" customFormat="1" ht="21" customHeight="1">
      <c r="A111" s="173" t="s">
        <v>171</v>
      </c>
      <c r="B111" s="172">
        <v>178</v>
      </c>
      <c r="C111" s="172">
        <v>178</v>
      </c>
    </row>
    <row r="112" spans="1:3" s="51" customFormat="1" ht="21" customHeight="1">
      <c r="A112" s="173" t="s">
        <v>228</v>
      </c>
      <c r="B112" s="172">
        <v>628</v>
      </c>
      <c r="C112" s="172">
        <v>185</v>
      </c>
    </row>
    <row r="113" spans="1:3" s="51" customFormat="1" ht="21" customHeight="1">
      <c r="A113" s="171" t="s">
        <v>229</v>
      </c>
      <c r="B113" s="172">
        <v>1435</v>
      </c>
      <c r="C113" s="172">
        <v>65</v>
      </c>
    </row>
    <row r="114" spans="1:3" s="51" customFormat="1" ht="21" customHeight="1">
      <c r="A114" s="173" t="s">
        <v>230</v>
      </c>
      <c r="B114" s="172">
        <v>1435</v>
      </c>
      <c r="C114" s="172">
        <v>65</v>
      </c>
    </row>
    <row r="115" spans="1:3" s="51" customFormat="1" ht="21" customHeight="1">
      <c r="A115" s="171" t="s">
        <v>231</v>
      </c>
      <c r="B115" s="172">
        <v>13</v>
      </c>
      <c r="C115" s="172"/>
    </row>
    <row r="116" spans="1:3" s="51" customFormat="1" ht="21" customHeight="1">
      <c r="A116" s="173" t="s">
        <v>232</v>
      </c>
      <c r="B116" s="172">
        <v>13</v>
      </c>
      <c r="C116" s="172"/>
    </row>
    <row r="117" spans="1:3" s="51" customFormat="1" ht="21" customHeight="1">
      <c r="A117" s="171" t="s">
        <v>233</v>
      </c>
      <c r="B117" s="172">
        <v>958</v>
      </c>
      <c r="C117" s="172">
        <v>407</v>
      </c>
    </row>
    <row r="118" spans="1:3" s="51" customFormat="1" ht="21" customHeight="1">
      <c r="A118" s="171" t="s">
        <v>234</v>
      </c>
      <c r="B118" s="172">
        <v>931</v>
      </c>
      <c r="C118" s="172">
        <v>407</v>
      </c>
    </row>
    <row r="119" spans="1:3" s="51" customFormat="1" ht="21" customHeight="1">
      <c r="A119" s="173" t="s">
        <v>235</v>
      </c>
      <c r="B119" s="172">
        <v>88</v>
      </c>
      <c r="C119" s="172"/>
    </row>
    <row r="120" spans="1:3" s="51" customFormat="1" ht="21" customHeight="1">
      <c r="A120" s="173" t="s">
        <v>236</v>
      </c>
      <c r="B120" s="172">
        <v>283</v>
      </c>
      <c r="C120" s="172">
        <v>161</v>
      </c>
    </row>
    <row r="121" spans="1:3" s="51" customFormat="1" ht="21" customHeight="1">
      <c r="A121" s="173" t="s">
        <v>237</v>
      </c>
      <c r="B121" s="172">
        <v>17</v>
      </c>
      <c r="C121" s="172"/>
    </row>
    <row r="122" spans="1:3" s="51" customFormat="1" ht="21" customHeight="1">
      <c r="A122" s="173" t="s">
        <v>238</v>
      </c>
      <c r="B122" s="172">
        <v>543</v>
      </c>
      <c r="C122" s="172">
        <v>246</v>
      </c>
    </row>
    <row r="123" spans="1:3" s="51" customFormat="1" ht="21" customHeight="1">
      <c r="A123" s="171" t="s">
        <v>239</v>
      </c>
      <c r="B123" s="172">
        <v>27</v>
      </c>
      <c r="C123" s="172"/>
    </row>
    <row r="124" spans="1:3" s="51" customFormat="1" ht="21" customHeight="1">
      <c r="A124" s="173" t="s">
        <v>240</v>
      </c>
      <c r="B124" s="172">
        <v>27</v>
      </c>
      <c r="C124" s="172"/>
    </row>
    <row r="125" spans="1:3" s="51" customFormat="1" ht="21" customHeight="1">
      <c r="A125" s="171" t="s">
        <v>241</v>
      </c>
      <c r="B125" s="172">
        <v>28581</v>
      </c>
      <c r="C125" s="172">
        <v>9158</v>
      </c>
    </row>
    <row r="126" spans="1:3" s="51" customFormat="1" ht="21" customHeight="1">
      <c r="A126" s="171" t="s">
        <v>242</v>
      </c>
      <c r="B126" s="172">
        <v>5</v>
      </c>
      <c r="C126" s="172"/>
    </row>
    <row r="127" spans="1:3" s="51" customFormat="1" ht="21" customHeight="1">
      <c r="A127" s="173" t="s">
        <v>243</v>
      </c>
      <c r="B127" s="172">
        <v>5</v>
      </c>
      <c r="C127" s="172"/>
    </row>
    <row r="128" spans="1:3" s="51" customFormat="1" ht="21" customHeight="1">
      <c r="A128" s="171" t="s">
        <v>244</v>
      </c>
      <c r="B128" s="172">
        <v>12954</v>
      </c>
      <c r="C128" s="172"/>
    </row>
    <row r="129" spans="1:3" s="51" customFormat="1" ht="21" customHeight="1">
      <c r="A129" s="173" t="s">
        <v>164</v>
      </c>
      <c r="B129" s="172">
        <v>33</v>
      </c>
      <c r="C129" s="172"/>
    </row>
    <row r="130" spans="1:3" s="51" customFormat="1" ht="21" customHeight="1">
      <c r="A130" s="173" t="s">
        <v>182</v>
      </c>
      <c r="B130" s="172">
        <v>1957</v>
      </c>
      <c r="C130" s="172"/>
    </row>
    <row r="131" spans="1:3" s="51" customFormat="1" ht="21" customHeight="1">
      <c r="A131" s="173" t="s">
        <v>245</v>
      </c>
      <c r="B131" s="172">
        <v>10964</v>
      </c>
      <c r="C131" s="172"/>
    </row>
    <row r="132" spans="1:3" s="51" customFormat="1" ht="21" customHeight="1">
      <c r="A132" s="171" t="s">
        <v>246</v>
      </c>
      <c r="B132" s="172">
        <v>3711</v>
      </c>
      <c r="C132" s="172">
        <v>2615</v>
      </c>
    </row>
    <row r="133" spans="1:3" s="51" customFormat="1" ht="21" customHeight="1">
      <c r="A133" s="173" t="s">
        <v>163</v>
      </c>
      <c r="B133" s="172">
        <v>2522</v>
      </c>
      <c r="C133" s="172">
        <v>2522</v>
      </c>
    </row>
    <row r="134" spans="1:3" s="51" customFormat="1" ht="21" customHeight="1">
      <c r="A134" s="173" t="s">
        <v>164</v>
      </c>
      <c r="B134" s="172">
        <v>486</v>
      </c>
      <c r="C134" s="172">
        <v>93</v>
      </c>
    </row>
    <row r="135" spans="1:3" s="51" customFormat="1" ht="21" customHeight="1">
      <c r="A135" s="173" t="s">
        <v>247</v>
      </c>
      <c r="B135" s="172">
        <v>10</v>
      </c>
      <c r="C135" s="172"/>
    </row>
    <row r="136" spans="1:3" s="51" customFormat="1" ht="21" customHeight="1">
      <c r="A136" s="173" t="s">
        <v>248</v>
      </c>
      <c r="B136" s="172">
        <v>693</v>
      </c>
      <c r="C136" s="172"/>
    </row>
    <row r="137" spans="1:3" s="51" customFormat="1" ht="21" customHeight="1">
      <c r="A137" s="171" t="s">
        <v>249</v>
      </c>
      <c r="B137" s="172">
        <v>6327</v>
      </c>
      <c r="C137" s="172">
        <v>4522</v>
      </c>
    </row>
    <row r="138" spans="1:3" s="51" customFormat="1" ht="21" customHeight="1">
      <c r="A138" s="173" t="s">
        <v>163</v>
      </c>
      <c r="B138" s="172">
        <v>4522</v>
      </c>
      <c r="C138" s="172">
        <v>4522</v>
      </c>
    </row>
    <row r="139" spans="1:3" s="51" customFormat="1" ht="21" customHeight="1">
      <c r="A139" s="173" t="s">
        <v>164</v>
      </c>
      <c r="B139" s="172">
        <v>1805</v>
      </c>
      <c r="C139" s="172"/>
    </row>
    <row r="140" spans="1:3" s="51" customFormat="1" ht="21" customHeight="1">
      <c r="A140" s="171" t="s">
        <v>250</v>
      </c>
      <c r="B140" s="172">
        <v>2630</v>
      </c>
      <c r="C140" s="172">
        <v>1729</v>
      </c>
    </row>
    <row r="141" spans="1:3" s="51" customFormat="1" ht="21" customHeight="1">
      <c r="A141" s="173" t="s">
        <v>163</v>
      </c>
      <c r="B141" s="172">
        <v>1729</v>
      </c>
      <c r="C141" s="172">
        <v>1729</v>
      </c>
    </row>
    <row r="142" spans="1:3" s="51" customFormat="1" ht="21" customHeight="1">
      <c r="A142" s="173" t="s">
        <v>251</v>
      </c>
      <c r="B142" s="172">
        <v>208</v>
      </c>
      <c r="C142" s="172"/>
    </row>
    <row r="143" spans="1:3" s="51" customFormat="1" ht="21" customHeight="1">
      <c r="A143" s="173" t="s">
        <v>252</v>
      </c>
      <c r="B143" s="172">
        <v>163</v>
      </c>
      <c r="C143" s="172"/>
    </row>
    <row r="144" spans="1:3" s="51" customFormat="1" ht="21" customHeight="1">
      <c r="A144" s="173" t="s">
        <v>253</v>
      </c>
      <c r="B144" s="172">
        <v>188</v>
      </c>
      <c r="C144" s="172"/>
    </row>
    <row r="145" spans="1:3" s="51" customFormat="1" ht="21" customHeight="1">
      <c r="A145" s="173" t="s">
        <v>254</v>
      </c>
      <c r="B145" s="172">
        <v>255</v>
      </c>
      <c r="C145" s="172"/>
    </row>
    <row r="146" spans="1:3" s="51" customFormat="1" ht="21" customHeight="1">
      <c r="A146" s="173" t="s">
        <v>255</v>
      </c>
      <c r="B146" s="172">
        <v>55</v>
      </c>
      <c r="C146" s="172"/>
    </row>
    <row r="147" spans="1:3" s="51" customFormat="1" ht="21" customHeight="1">
      <c r="A147" s="173" t="s">
        <v>256</v>
      </c>
      <c r="B147" s="172">
        <v>32</v>
      </c>
      <c r="C147" s="172"/>
    </row>
    <row r="148" spans="1:3" s="51" customFormat="1" ht="21" customHeight="1">
      <c r="A148" s="171" t="s">
        <v>257</v>
      </c>
      <c r="B148" s="172">
        <v>2954</v>
      </c>
      <c r="C148" s="172">
        <v>292</v>
      </c>
    </row>
    <row r="149" spans="1:3" s="51" customFormat="1" ht="21" customHeight="1">
      <c r="A149" s="173" t="s">
        <v>258</v>
      </c>
      <c r="B149" s="172">
        <v>2954</v>
      </c>
      <c r="C149" s="172">
        <v>292</v>
      </c>
    </row>
    <row r="150" spans="1:3" s="51" customFormat="1" ht="21" customHeight="1">
      <c r="A150" s="171" t="s">
        <v>259</v>
      </c>
      <c r="B150" s="172">
        <v>164108</v>
      </c>
      <c r="C150" s="172">
        <v>125562</v>
      </c>
    </row>
    <row r="151" spans="1:3" s="51" customFormat="1" ht="21" customHeight="1">
      <c r="A151" s="171" t="s">
        <v>260</v>
      </c>
      <c r="B151" s="172">
        <v>3047</v>
      </c>
      <c r="C151" s="172">
        <v>470</v>
      </c>
    </row>
    <row r="152" spans="1:3" s="51" customFormat="1" ht="21" customHeight="1">
      <c r="A152" s="173" t="s">
        <v>163</v>
      </c>
      <c r="B152" s="172">
        <v>433</v>
      </c>
      <c r="C152" s="172">
        <v>433</v>
      </c>
    </row>
    <row r="153" spans="1:3" s="51" customFormat="1" ht="21" customHeight="1">
      <c r="A153" s="173" t="s">
        <v>164</v>
      </c>
      <c r="B153" s="172">
        <v>41</v>
      </c>
      <c r="C153" s="172">
        <v>37</v>
      </c>
    </row>
    <row r="154" spans="1:3" s="51" customFormat="1" ht="21" customHeight="1">
      <c r="A154" s="173" t="s">
        <v>261</v>
      </c>
      <c r="B154" s="172">
        <v>2573</v>
      </c>
      <c r="C154" s="172"/>
    </row>
    <row r="155" spans="1:3" s="51" customFormat="1" ht="21" customHeight="1">
      <c r="A155" s="171" t="s">
        <v>262</v>
      </c>
      <c r="B155" s="172">
        <v>148403</v>
      </c>
      <c r="C155" s="172">
        <v>116325</v>
      </c>
    </row>
    <row r="156" spans="1:3" s="51" customFormat="1" ht="21" customHeight="1">
      <c r="A156" s="173" t="s">
        <v>263</v>
      </c>
      <c r="B156" s="172">
        <v>31528</v>
      </c>
      <c r="C156" s="172">
        <v>20430</v>
      </c>
    </row>
    <row r="157" spans="1:3" s="51" customFormat="1" ht="21" customHeight="1">
      <c r="A157" s="173" t="s">
        <v>264</v>
      </c>
      <c r="B157" s="172">
        <v>71420</v>
      </c>
      <c r="C157" s="172">
        <v>59428</v>
      </c>
    </row>
    <row r="158" spans="1:3" s="51" customFormat="1" ht="21" customHeight="1">
      <c r="A158" s="173" t="s">
        <v>265</v>
      </c>
      <c r="B158" s="172">
        <v>32743</v>
      </c>
      <c r="C158" s="172">
        <v>28268</v>
      </c>
    </row>
    <row r="159" spans="1:3" s="51" customFormat="1" ht="21" customHeight="1">
      <c r="A159" s="173" t="s">
        <v>266</v>
      </c>
      <c r="B159" s="172">
        <v>9436</v>
      </c>
      <c r="C159" s="172">
        <v>8199</v>
      </c>
    </row>
    <row r="160" spans="1:3" s="51" customFormat="1" ht="21" customHeight="1">
      <c r="A160" s="173" t="s">
        <v>267</v>
      </c>
      <c r="B160" s="172">
        <v>3276</v>
      </c>
      <c r="C160" s="172"/>
    </row>
    <row r="161" spans="1:3" s="51" customFormat="1" ht="21" customHeight="1">
      <c r="A161" s="171" t="s">
        <v>268</v>
      </c>
      <c r="B161" s="172">
        <v>6256</v>
      </c>
      <c r="C161" s="172">
        <v>5991</v>
      </c>
    </row>
    <row r="162" spans="1:3" s="51" customFormat="1" ht="21" customHeight="1">
      <c r="A162" s="173" t="s">
        <v>269</v>
      </c>
      <c r="B162" s="172">
        <v>6256</v>
      </c>
      <c r="C162" s="172">
        <v>5991</v>
      </c>
    </row>
    <row r="163" spans="1:3" s="51" customFormat="1" ht="21" customHeight="1">
      <c r="A163" s="171" t="s">
        <v>270</v>
      </c>
      <c r="B163" s="172">
        <v>994</v>
      </c>
      <c r="C163" s="172">
        <v>880</v>
      </c>
    </row>
    <row r="164" spans="1:3" s="51" customFormat="1" ht="21" customHeight="1">
      <c r="A164" s="173" t="s">
        <v>271</v>
      </c>
      <c r="B164" s="172">
        <v>994</v>
      </c>
      <c r="C164" s="172">
        <v>880</v>
      </c>
    </row>
    <row r="165" spans="1:3" s="51" customFormat="1" ht="21" customHeight="1">
      <c r="A165" s="171" t="s">
        <v>272</v>
      </c>
      <c r="B165" s="172">
        <v>886</v>
      </c>
      <c r="C165" s="172">
        <v>886</v>
      </c>
    </row>
    <row r="166" spans="1:3" s="51" customFormat="1" ht="21" customHeight="1">
      <c r="A166" s="173" t="s">
        <v>273</v>
      </c>
      <c r="B166" s="172">
        <v>886</v>
      </c>
      <c r="C166" s="172">
        <v>886</v>
      </c>
    </row>
    <row r="167" spans="1:3" s="51" customFormat="1" ht="21" customHeight="1">
      <c r="A167" s="171" t="s">
        <v>274</v>
      </c>
      <c r="B167" s="172">
        <v>4522</v>
      </c>
      <c r="C167" s="172">
        <v>1010</v>
      </c>
    </row>
    <row r="168" spans="1:3" s="51" customFormat="1" ht="21" customHeight="1">
      <c r="A168" s="173" t="s">
        <v>275</v>
      </c>
      <c r="B168" s="172">
        <v>4522</v>
      </c>
      <c r="C168" s="172">
        <v>1010</v>
      </c>
    </row>
    <row r="169" spans="1:3" s="51" customFormat="1" ht="21" customHeight="1">
      <c r="A169" s="171" t="s">
        <v>276</v>
      </c>
      <c r="B169" s="172">
        <v>19813</v>
      </c>
      <c r="C169" s="172">
        <v>127</v>
      </c>
    </row>
    <row r="170" spans="1:3" s="51" customFormat="1" ht="21" customHeight="1">
      <c r="A170" s="171" t="s">
        <v>277</v>
      </c>
      <c r="B170" s="172">
        <v>1211</v>
      </c>
      <c r="C170" s="172">
        <v>127</v>
      </c>
    </row>
    <row r="171" spans="1:3" s="51" customFormat="1" ht="21" customHeight="1">
      <c r="A171" s="173" t="s">
        <v>163</v>
      </c>
      <c r="B171" s="172">
        <v>127</v>
      </c>
      <c r="C171" s="172">
        <v>127</v>
      </c>
    </row>
    <row r="172" spans="1:3" s="51" customFormat="1" ht="21" customHeight="1">
      <c r="A172" s="173" t="s">
        <v>164</v>
      </c>
      <c r="B172" s="172">
        <v>1084</v>
      </c>
      <c r="C172" s="172"/>
    </row>
    <row r="173" spans="1:3" s="51" customFormat="1" ht="21" customHeight="1">
      <c r="A173" s="171" t="s">
        <v>278</v>
      </c>
      <c r="B173" s="172">
        <v>17464</v>
      </c>
      <c r="C173" s="172"/>
    </row>
    <row r="174" spans="1:3" s="51" customFormat="1" ht="21" customHeight="1">
      <c r="A174" s="173" t="s">
        <v>279</v>
      </c>
      <c r="B174" s="172">
        <v>2000</v>
      </c>
      <c r="C174" s="172"/>
    </row>
    <row r="175" spans="1:3" s="51" customFormat="1" ht="21" customHeight="1">
      <c r="A175" s="173" t="s">
        <v>280</v>
      </c>
      <c r="B175" s="172">
        <v>15464</v>
      </c>
      <c r="C175" s="172"/>
    </row>
    <row r="176" spans="1:3" s="51" customFormat="1" ht="21" customHeight="1">
      <c r="A176" s="171" t="s">
        <v>281</v>
      </c>
      <c r="B176" s="172">
        <v>1024</v>
      </c>
      <c r="C176" s="172"/>
    </row>
    <row r="177" spans="1:3" s="51" customFormat="1" ht="21" customHeight="1">
      <c r="A177" s="173" t="s">
        <v>282</v>
      </c>
      <c r="B177" s="172">
        <v>1024</v>
      </c>
      <c r="C177" s="172"/>
    </row>
    <row r="178" spans="1:3" s="51" customFormat="1" ht="21" customHeight="1">
      <c r="A178" s="171" t="s">
        <v>283</v>
      </c>
      <c r="B178" s="172">
        <v>7</v>
      </c>
      <c r="C178" s="172"/>
    </row>
    <row r="179" spans="1:3" s="51" customFormat="1" ht="21" customHeight="1">
      <c r="A179" s="173" t="s">
        <v>284</v>
      </c>
      <c r="B179" s="172">
        <v>7</v>
      </c>
      <c r="C179" s="172"/>
    </row>
    <row r="180" spans="1:3" s="51" customFormat="1" ht="21" customHeight="1">
      <c r="A180" s="171" t="s">
        <v>285</v>
      </c>
      <c r="B180" s="172">
        <v>107</v>
      </c>
      <c r="C180" s="172"/>
    </row>
    <row r="181" spans="1:3" s="51" customFormat="1" ht="21" customHeight="1">
      <c r="A181" s="173" t="s">
        <v>286</v>
      </c>
      <c r="B181" s="172">
        <v>107</v>
      </c>
      <c r="C181" s="172"/>
    </row>
    <row r="182" spans="1:3" s="51" customFormat="1" ht="21" customHeight="1">
      <c r="A182" s="171" t="s">
        <v>287</v>
      </c>
      <c r="B182" s="172">
        <v>9966</v>
      </c>
      <c r="C182" s="172">
        <v>2767</v>
      </c>
    </row>
    <row r="183" spans="1:3" s="51" customFormat="1" ht="21" customHeight="1">
      <c r="A183" s="171" t="s">
        <v>288</v>
      </c>
      <c r="B183" s="172">
        <v>6876</v>
      </c>
      <c r="C183" s="172">
        <v>1976</v>
      </c>
    </row>
    <row r="184" spans="1:3" s="51" customFormat="1" ht="21" customHeight="1">
      <c r="A184" s="173" t="s">
        <v>163</v>
      </c>
      <c r="B184" s="172">
        <v>1433</v>
      </c>
      <c r="C184" s="172">
        <v>1434</v>
      </c>
    </row>
    <row r="185" spans="1:3" s="51" customFormat="1" ht="21" customHeight="1">
      <c r="A185" s="173" t="s">
        <v>164</v>
      </c>
      <c r="B185" s="172">
        <v>123</v>
      </c>
      <c r="C185" s="172"/>
    </row>
    <row r="186" spans="1:3" s="51" customFormat="1" ht="21" customHeight="1">
      <c r="A186" s="173" t="s">
        <v>289</v>
      </c>
      <c r="B186" s="172">
        <v>502</v>
      </c>
      <c r="C186" s="172">
        <v>206</v>
      </c>
    </row>
    <row r="187" spans="1:3" s="51" customFormat="1" ht="21" customHeight="1">
      <c r="A187" s="173" t="s">
        <v>290</v>
      </c>
      <c r="B187" s="172">
        <v>1910</v>
      </c>
      <c r="C187" s="172"/>
    </row>
    <row r="188" spans="1:3" s="51" customFormat="1" ht="21" customHeight="1">
      <c r="A188" s="173" t="s">
        <v>291</v>
      </c>
      <c r="B188" s="172">
        <v>1495</v>
      </c>
      <c r="C188" s="172">
        <v>274</v>
      </c>
    </row>
    <row r="189" spans="1:3" s="51" customFormat="1" ht="21" customHeight="1">
      <c r="A189" s="173" t="s">
        <v>292</v>
      </c>
      <c r="B189" s="172">
        <v>2</v>
      </c>
      <c r="C189" s="172"/>
    </row>
    <row r="190" spans="1:3" s="51" customFormat="1" ht="21" customHeight="1">
      <c r="A190" s="173" t="s">
        <v>293</v>
      </c>
      <c r="B190" s="172">
        <v>280</v>
      </c>
      <c r="C190" s="172"/>
    </row>
    <row r="191" spans="1:3" s="51" customFormat="1" ht="21" customHeight="1">
      <c r="A191" s="173" t="s">
        <v>294</v>
      </c>
      <c r="B191" s="172">
        <v>1</v>
      </c>
      <c r="C191" s="172"/>
    </row>
    <row r="192" spans="1:3" s="51" customFormat="1" ht="21" customHeight="1">
      <c r="A192" s="173" t="s">
        <v>295</v>
      </c>
      <c r="B192" s="172">
        <v>1130</v>
      </c>
      <c r="C192" s="172">
        <v>62</v>
      </c>
    </row>
    <row r="193" spans="1:3" s="51" customFormat="1" ht="21" customHeight="1">
      <c r="A193" s="171" t="s">
        <v>296</v>
      </c>
      <c r="B193" s="172">
        <v>640</v>
      </c>
      <c r="C193" s="172"/>
    </row>
    <row r="194" spans="1:3" s="51" customFormat="1" ht="21" customHeight="1">
      <c r="A194" s="173" t="s">
        <v>163</v>
      </c>
      <c r="B194" s="172">
        <v>8</v>
      </c>
      <c r="C194" s="172"/>
    </row>
    <row r="195" spans="1:3" s="51" customFormat="1" ht="21" customHeight="1">
      <c r="A195" s="173" t="s">
        <v>297</v>
      </c>
      <c r="B195" s="172">
        <v>632</v>
      </c>
      <c r="C195" s="172"/>
    </row>
    <row r="196" spans="1:3" s="51" customFormat="1" ht="21" customHeight="1">
      <c r="A196" s="171" t="s">
        <v>298</v>
      </c>
      <c r="B196" s="172">
        <v>613</v>
      </c>
      <c r="C196" s="172"/>
    </row>
    <row r="197" spans="1:3" s="51" customFormat="1" ht="21" customHeight="1">
      <c r="A197" s="173" t="s">
        <v>299</v>
      </c>
      <c r="B197" s="172">
        <v>380</v>
      </c>
      <c r="C197" s="172"/>
    </row>
    <row r="198" spans="1:3" s="51" customFormat="1" ht="21" customHeight="1">
      <c r="A198" s="173" t="s">
        <v>300</v>
      </c>
      <c r="B198" s="172">
        <v>110</v>
      </c>
      <c r="C198" s="172"/>
    </row>
    <row r="199" spans="1:3" s="51" customFormat="1" ht="21" customHeight="1">
      <c r="A199" s="173" t="s">
        <v>301</v>
      </c>
      <c r="B199" s="172">
        <v>123</v>
      </c>
      <c r="C199" s="172"/>
    </row>
    <row r="200" spans="1:3" s="51" customFormat="1" ht="21" customHeight="1">
      <c r="A200" s="171" t="s">
        <v>302</v>
      </c>
      <c r="B200" s="172">
        <v>1162</v>
      </c>
      <c r="C200" s="172">
        <v>791</v>
      </c>
    </row>
    <row r="201" spans="1:3" s="51" customFormat="1" ht="21" customHeight="1">
      <c r="A201" s="173" t="s">
        <v>303</v>
      </c>
      <c r="B201" s="172">
        <v>122</v>
      </c>
      <c r="C201" s="172"/>
    </row>
    <row r="202" spans="1:3" s="51" customFormat="1" ht="21" customHeight="1">
      <c r="A202" s="173" t="s">
        <v>304</v>
      </c>
      <c r="B202" s="172">
        <v>1040</v>
      </c>
      <c r="C202" s="172">
        <v>791</v>
      </c>
    </row>
    <row r="203" spans="1:3" s="51" customFormat="1" ht="21" customHeight="1">
      <c r="A203" s="171" t="s">
        <v>305</v>
      </c>
      <c r="B203" s="172">
        <v>675</v>
      </c>
      <c r="C203" s="172"/>
    </row>
    <row r="204" spans="1:3" s="51" customFormat="1" ht="21" customHeight="1">
      <c r="A204" s="173" t="s">
        <v>306</v>
      </c>
      <c r="B204" s="172">
        <v>675</v>
      </c>
      <c r="C204" s="172"/>
    </row>
    <row r="205" spans="1:3" s="51" customFormat="1" ht="21" customHeight="1">
      <c r="A205" s="171" t="s">
        <v>307</v>
      </c>
      <c r="B205" s="172">
        <v>35871</v>
      </c>
      <c r="C205" s="172">
        <v>17713</v>
      </c>
    </row>
    <row r="206" spans="1:3" s="51" customFormat="1" ht="21" customHeight="1">
      <c r="A206" s="171" t="s">
        <v>308</v>
      </c>
      <c r="B206" s="172">
        <v>10106</v>
      </c>
      <c r="C206" s="172">
        <v>4012</v>
      </c>
    </row>
    <row r="207" spans="1:3" s="51" customFormat="1" ht="21" customHeight="1">
      <c r="A207" s="173" t="s">
        <v>163</v>
      </c>
      <c r="B207" s="172">
        <v>2676</v>
      </c>
      <c r="C207" s="172">
        <v>2676</v>
      </c>
    </row>
    <row r="208" spans="1:3" s="51" customFormat="1" ht="21" customHeight="1">
      <c r="A208" s="173" t="s">
        <v>164</v>
      </c>
      <c r="B208" s="172">
        <v>288</v>
      </c>
      <c r="C208" s="172"/>
    </row>
    <row r="209" spans="1:3" s="51" customFormat="1" ht="21" customHeight="1">
      <c r="A209" s="173" t="s">
        <v>309</v>
      </c>
      <c r="B209" s="172">
        <v>7</v>
      </c>
      <c r="C209" s="172"/>
    </row>
    <row r="210" spans="1:3" s="51" customFormat="1" ht="21" customHeight="1">
      <c r="A210" s="173" t="s">
        <v>310</v>
      </c>
      <c r="B210" s="172">
        <v>1289</v>
      </c>
      <c r="C210" s="172">
        <v>1082</v>
      </c>
    </row>
    <row r="211" spans="1:3" s="51" customFormat="1" ht="21" customHeight="1">
      <c r="A211" s="173" t="s">
        <v>311</v>
      </c>
      <c r="B211" s="172">
        <v>435</v>
      </c>
      <c r="C211" s="172"/>
    </row>
    <row r="212" spans="1:3" s="51" customFormat="1" ht="21" customHeight="1">
      <c r="A212" s="173" t="s">
        <v>312</v>
      </c>
      <c r="B212" s="172">
        <v>269</v>
      </c>
      <c r="C212" s="172">
        <v>254</v>
      </c>
    </row>
    <row r="213" spans="1:3" s="51" customFormat="1" ht="21" customHeight="1">
      <c r="A213" s="173" t="s">
        <v>313</v>
      </c>
      <c r="B213" s="172">
        <v>3550</v>
      </c>
      <c r="C213" s="172"/>
    </row>
    <row r="214" spans="1:3" s="51" customFormat="1" ht="21" customHeight="1">
      <c r="A214" s="173" t="s">
        <v>314</v>
      </c>
      <c r="B214" s="172">
        <v>35</v>
      </c>
      <c r="C214" s="172"/>
    </row>
    <row r="215" spans="1:3" s="51" customFormat="1" ht="21" customHeight="1">
      <c r="A215" s="173" t="s">
        <v>315</v>
      </c>
      <c r="B215" s="172">
        <v>1557</v>
      </c>
      <c r="C215" s="172"/>
    </row>
    <row r="216" spans="1:3" s="51" customFormat="1" ht="21" customHeight="1">
      <c r="A216" s="171" t="s">
        <v>316</v>
      </c>
      <c r="B216" s="172">
        <v>6592</v>
      </c>
      <c r="C216" s="172">
        <v>2015</v>
      </c>
    </row>
    <row r="217" spans="1:3" s="51" customFormat="1" ht="21" customHeight="1">
      <c r="A217" s="173" t="s">
        <v>163</v>
      </c>
      <c r="B217" s="172">
        <v>361</v>
      </c>
      <c r="C217" s="172">
        <v>361</v>
      </c>
    </row>
    <row r="218" spans="1:3" s="51" customFormat="1" ht="21" customHeight="1">
      <c r="A218" s="173" t="s">
        <v>317</v>
      </c>
      <c r="B218" s="172">
        <v>334</v>
      </c>
      <c r="C218" s="172"/>
    </row>
    <row r="219" spans="1:3" s="51" customFormat="1" ht="21" customHeight="1">
      <c r="A219" s="173" t="s">
        <v>318</v>
      </c>
      <c r="B219" s="172">
        <v>14</v>
      </c>
      <c r="C219" s="172"/>
    </row>
    <row r="220" spans="1:3" s="51" customFormat="1" ht="21" customHeight="1">
      <c r="A220" s="173" t="s">
        <v>319</v>
      </c>
      <c r="B220" s="172">
        <v>3782</v>
      </c>
      <c r="C220" s="172">
        <v>1618</v>
      </c>
    </row>
    <row r="221" spans="1:3" s="51" customFormat="1" ht="21" customHeight="1">
      <c r="A221" s="173" t="s">
        <v>320</v>
      </c>
      <c r="B221" s="172">
        <v>2107</v>
      </c>
      <c r="C221" s="172">
        <v>36</v>
      </c>
    </row>
    <row r="222" spans="1:3" s="51" customFormat="1" ht="21" customHeight="1">
      <c r="A222" s="171" t="s">
        <v>321</v>
      </c>
      <c r="B222" s="172">
        <v>11770</v>
      </c>
      <c r="C222" s="172">
        <v>10817</v>
      </c>
    </row>
    <row r="223" spans="1:3" s="51" customFormat="1" ht="21" customHeight="1">
      <c r="A223" s="173" t="s">
        <v>322</v>
      </c>
      <c r="B223" s="172">
        <v>1142</v>
      </c>
      <c r="C223" s="172">
        <v>1142</v>
      </c>
    </row>
    <row r="224" spans="1:3" s="51" customFormat="1" ht="21" customHeight="1">
      <c r="A224" s="173" t="s">
        <v>323</v>
      </c>
      <c r="B224" s="172">
        <v>1582</v>
      </c>
      <c r="C224" s="172">
        <v>1582</v>
      </c>
    </row>
    <row r="225" spans="1:3" s="51" customFormat="1" ht="21" customHeight="1">
      <c r="A225" s="173" t="s">
        <v>324</v>
      </c>
      <c r="B225" s="172">
        <v>955</v>
      </c>
      <c r="C225" s="172">
        <v>15</v>
      </c>
    </row>
    <row r="226" spans="1:3" s="51" customFormat="1" ht="21" customHeight="1">
      <c r="A226" s="173" t="s">
        <v>325</v>
      </c>
      <c r="B226" s="172">
        <v>7951</v>
      </c>
      <c r="C226" s="172">
        <v>7951</v>
      </c>
    </row>
    <row r="227" spans="1:3" s="51" customFormat="1" ht="21" customHeight="1">
      <c r="A227" s="173" t="s">
        <v>326</v>
      </c>
      <c r="B227" s="172">
        <v>127</v>
      </c>
      <c r="C227" s="172">
        <v>127</v>
      </c>
    </row>
    <row r="228" spans="1:3" s="51" customFormat="1" ht="21" customHeight="1">
      <c r="A228" s="173" t="s">
        <v>327</v>
      </c>
      <c r="B228" s="172">
        <v>13</v>
      </c>
      <c r="C228" s="172"/>
    </row>
    <row r="229" spans="1:3" s="51" customFormat="1" ht="21" customHeight="1">
      <c r="A229" s="171" t="s">
        <v>328</v>
      </c>
      <c r="B229" s="172">
        <v>120</v>
      </c>
      <c r="C229" s="172"/>
    </row>
    <row r="230" spans="1:3" s="51" customFormat="1" ht="21" customHeight="1">
      <c r="A230" s="173" t="s">
        <v>329</v>
      </c>
      <c r="B230" s="172">
        <v>120</v>
      </c>
      <c r="C230" s="172"/>
    </row>
    <row r="231" spans="1:3" s="51" customFormat="1" ht="21" customHeight="1">
      <c r="A231" s="171" t="s">
        <v>330</v>
      </c>
      <c r="B231" s="172">
        <v>1809</v>
      </c>
      <c r="C231" s="172">
        <v>84</v>
      </c>
    </row>
    <row r="232" spans="1:3" s="51" customFormat="1" ht="21" customHeight="1">
      <c r="A232" s="173" t="s">
        <v>331</v>
      </c>
      <c r="B232" s="172">
        <v>167</v>
      </c>
      <c r="C232" s="172">
        <v>84</v>
      </c>
    </row>
    <row r="233" spans="1:3" s="51" customFormat="1" ht="21" customHeight="1">
      <c r="A233" s="173" t="s">
        <v>332</v>
      </c>
      <c r="B233" s="172">
        <v>230</v>
      </c>
      <c r="C233" s="172"/>
    </row>
    <row r="234" spans="1:3" s="51" customFormat="1" ht="21" customHeight="1">
      <c r="A234" s="173" t="s">
        <v>333</v>
      </c>
      <c r="B234" s="172">
        <v>179</v>
      </c>
      <c r="C234" s="172"/>
    </row>
    <row r="235" spans="1:3" s="51" customFormat="1" ht="21" customHeight="1">
      <c r="A235" s="173" t="s">
        <v>334</v>
      </c>
      <c r="B235" s="172">
        <v>23</v>
      </c>
      <c r="C235" s="172"/>
    </row>
    <row r="236" spans="1:3" s="51" customFormat="1" ht="21" customHeight="1">
      <c r="A236" s="173" t="s">
        <v>335</v>
      </c>
      <c r="B236" s="172">
        <v>297</v>
      </c>
      <c r="C236" s="172"/>
    </row>
    <row r="237" spans="1:3" s="51" customFormat="1" ht="21" customHeight="1">
      <c r="A237" s="173" t="s">
        <v>336</v>
      </c>
      <c r="B237" s="172">
        <v>111</v>
      </c>
      <c r="C237" s="172"/>
    </row>
    <row r="238" spans="1:3" s="51" customFormat="1" ht="21" customHeight="1">
      <c r="A238" s="173" t="s">
        <v>337</v>
      </c>
      <c r="B238" s="172">
        <v>802</v>
      </c>
      <c r="C238" s="172"/>
    </row>
    <row r="239" spans="1:3" s="51" customFormat="1" ht="21" customHeight="1">
      <c r="A239" s="171" t="s">
        <v>338</v>
      </c>
      <c r="B239" s="172">
        <v>430</v>
      </c>
      <c r="C239" s="172"/>
    </row>
    <row r="240" spans="1:3" s="51" customFormat="1" ht="21" customHeight="1">
      <c r="A240" s="173" t="s">
        <v>339</v>
      </c>
      <c r="B240" s="172">
        <v>420</v>
      </c>
      <c r="C240" s="172"/>
    </row>
    <row r="241" spans="1:3" s="51" customFormat="1" ht="21" customHeight="1">
      <c r="A241" s="173" t="s">
        <v>340</v>
      </c>
      <c r="B241" s="172">
        <v>10</v>
      </c>
      <c r="C241" s="172"/>
    </row>
    <row r="242" spans="1:3" s="51" customFormat="1" ht="21" customHeight="1">
      <c r="A242" s="171" t="s">
        <v>341</v>
      </c>
      <c r="B242" s="172">
        <v>1581</v>
      </c>
      <c r="C242" s="172">
        <v>191</v>
      </c>
    </row>
    <row r="243" spans="1:3" s="51" customFormat="1" ht="21" customHeight="1">
      <c r="A243" s="173" t="s">
        <v>342</v>
      </c>
      <c r="B243" s="172">
        <v>1038</v>
      </c>
      <c r="C243" s="172"/>
    </row>
    <row r="244" spans="1:3" s="51" customFormat="1" ht="21" customHeight="1">
      <c r="A244" s="173" t="s">
        <v>343</v>
      </c>
      <c r="B244" s="172">
        <v>204</v>
      </c>
      <c r="C244" s="172">
        <v>131</v>
      </c>
    </row>
    <row r="245" spans="1:3" s="51" customFormat="1" ht="21" customHeight="1">
      <c r="A245" s="173" t="s">
        <v>344</v>
      </c>
      <c r="B245" s="172">
        <v>65</v>
      </c>
      <c r="C245" s="172">
        <v>60</v>
      </c>
    </row>
    <row r="246" spans="1:3" s="51" customFormat="1" ht="21" customHeight="1">
      <c r="A246" s="173" t="s">
        <v>345</v>
      </c>
      <c r="B246" s="172">
        <v>274</v>
      </c>
      <c r="C246" s="172"/>
    </row>
    <row r="247" spans="1:3" s="51" customFormat="1" ht="21" customHeight="1">
      <c r="A247" s="171" t="s">
        <v>346</v>
      </c>
      <c r="B247" s="172">
        <v>1651</v>
      </c>
      <c r="C247" s="172">
        <v>282</v>
      </c>
    </row>
    <row r="248" spans="1:3" s="51" customFormat="1" ht="21" customHeight="1">
      <c r="A248" s="173" t="s">
        <v>163</v>
      </c>
      <c r="B248" s="172">
        <v>171</v>
      </c>
      <c r="C248" s="172">
        <v>171</v>
      </c>
    </row>
    <row r="249" spans="1:3" s="51" customFormat="1" ht="21" customHeight="1">
      <c r="A249" s="173" t="s">
        <v>164</v>
      </c>
      <c r="B249" s="172">
        <v>21</v>
      </c>
      <c r="C249" s="172"/>
    </row>
    <row r="250" spans="1:3" s="51" customFormat="1" ht="21" customHeight="1">
      <c r="A250" s="173" t="s">
        <v>347</v>
      </c>
      <c r="B250" s="172">
        <v>369</v>
      </c>
      <c r="C250" s="172"/>
    </row>
    <row r="251" spans="1:3" s="51" customFormat="1" ht="21" customHeight="1">
      <c r="A251" s="173" t="s">
        <v>348</v>
      </c>
      <c r="B251" s="172">
        <v>745</v>
      </c>
      <c r="C251" s="172">
        <v>34</v>
      </c>
    </row>
    <row r="252" spans="1:3" s="51" customFormat="1" ht="21" customHeight="1">
      <c r="A252" s="173" t="s">
        <v>349</v>
      </c>
      <c r="B252" s="172">
        <v>8</v>
      </c>
      <c r="C252" s="172"/>
    </row>
    <row r="253" spans="1:3" s="51" customFormat="1" ht="21" customHeight="1">
      <c r="A253" s="173" t="s">
        <v>350</v>
      </c>
      <c r="B253" s="172">
        <v>75</v>
      </c>
      <c r="C253" s="172"/>
    </row>
    <row r="254" spans="1:3" s="51" customFormat="1" ht="21" customHeight="1">
      <c r="A254" s="173" t="s">
        <v>351</v>
      </c>
      <c r="B254" s="172">
        <v>262</v>
      </c>
      <c r="C254" s="172">
        <v>77</v>
      </c>
    </row>
    <row r="255" spans="1:3" s="51" customFormat="1" ht="21" customHeight="1">
      <c r="A255" s="171" t="s">
        <v>352</v>
      </c>
      <c r="B255" s="172">
        <v>230</v>
      </c>
      <c r="C255" s="172">
        <v>159</v>
      </c>
    </row>
    <row r="256" spans="1:3" s="51" customFormat="1" ht="21" customHeight="1">
      <c r="A256" s="173" t="s">
        <v>163</v>
      </c>
      <c r="B256" s="172">
        <v>159</v>
      </c>
      <c r="C256" s="172">
        <v>159</v>
      </c>
    </row>
    <row r="257" spans="1:3" s="51" customFormat="1" ht="21" customHeight="1">
      <c r="A257" s="173" t="s">
        <v>164</v>
      </c>
      <c r="B257" s="172">
        <v>2</v>
      </c>
      <c r="C257" s="172"/>
    </row>
    <row r="258" spans="1:3" s="51" customFormat="1" ht="21" customHeight="1">
      <c r="A258" s="173" t="s">
        <v>353</v>
      </c>
      <c r="B258" s="172">
        <v>69</v>
      </c>
      <c r="C258" s="172"/>
    </row>
    <row r="259" spans="1:3" s="51" customFormat="1" ht="21" customHeight="1">
      <c r="A259" s="171" t="s">
        <v>354</v>
      </c>
      <c r="B259" s="172">
        <v>651</v>
      </c>
      <c r="C259" s="172"/>
    </row>
    <row r="260" spans="1:3" s="51" customFormat="1" ht="21" customHeight="1">
      <c r="A260" s="173" t="s">
        <v>355</v>
      </c>
      <c r="B260" s="172">
        <v>304</v>
      </c>
      <c r="C260" s="172"/>
    </row>
    <row r="261" spans="1:3" s="51" customFormat="1" ht="21" customHeight="1">
      <c r="A261" s="173" t="s">
        <v>356</v>
      </c>
      <c r="B261" s="172">
        <v>347</v>
      </c>
      <c r="C261" s="172"/>
    </row>
    <row r="262" spans="1:3" s="51" customFormat="1" ht="21" customHeight="1">
      <c r="A262" s="171" t="s">
        <v>357</v>
      </c>
      <c r="B262" s="172">
        <v>168</v>
      </c>
      <c r="C262" s="172"/>
    </row>
    <row r="263" spans="1:3" s="51" customFormat="1" ht="21" customHeight="1">
      <c r="A263" s="173" t="s">
        <v>358</v>
      </c>
      <c r="B263" s="172">
        <v>168</v>
      </c>
      <c r="C263" s="172"/>
    </row>
    <row r="264" spans="1:3" s="51" customFormat="1" ht="21" customHeight="1">
      <c r="A264" s="171" t="s">
        <v>359</v>
      </c>
      <c r="B264" s="172">
        <v>27</v>
      </c>
      <c r="C264" s="172"/>
    </row>
    <row r="265" spans="1:3" s="51" customFormat="1" ht="21" customHeight="1">
      <c r="A265" s="173" t="s">
        <v>360</v>
      </c>
      <c r="B265" s="172">
        <v>27</v>
      </c>
      <c r="C265" s="172"/>
    </row>
    <row r="266" spans="1:3" s="51" customFormat="1" ht="21" customHeight="1">
      <c r="A266" s="171" t="s">
        <v>361</v>
      </c>
      <c r="B266" s="172">
        <v>88</v>
      </c>
      <c r="C266" s="172"/>
    </row>
    <row r="267" spans="1:3" s="51" customFormat="1" ht="21" customHeight="1">
      <c r="A267" s="173" t="s">
        <v>362</v>
      </c>
      <c r="B267" s="172">
        <v>88</v>
      </c>
      <c r="C267" s="172"/>
    </row>
    <row r="268" spans="1:3" s="51" customFormat="1" ht="21" customHeight="1">
      <c r="A268" s="171" t="s">
        <v>363</v>
      </c>
      <c r="B268" s="172">
        <v>448</v>
      </c>
      <c r="C268" s="172">
        <v>153</v>
      </c>
    </row>
    <row r="269" spans="1:3" s="51" customFormat="1" ht="21" customHeight="1">
      <c r="A269" s="173" t="s">
        <v>163</v>
      </c>
      <c r="B269" s="172">
        <v>100</v>
      </c>
      <c r="C269" s="172">
        <v>100</v>
      </c>
    </row>
    <row r="270" spans="1:3" s="51" customFormat="1" ht="21" customHeight="1">
      <c r="A270" s="173" t="s">
        <v>364</v>
      </c>
      <c r="B270" s="172">
        <v>130</v>
      </c>
      <c r="C270" s="172"/>
    </row>
    <row r="271" spans="1:3" s="51" customFormat="1" ht="21" customHeight="1">
      <c r="A271" s="173" t="s">
        <v>365</v>
      </c>
      <c r="B271" s="172">
        <v>4</v>
      </c>
      <c r="C271" s="172"/>
    </row>
    <row r="272" spans="1:3" s="51" customFormat="1" ht="21" customHeight="1">
      <c r="A272" s="173" t="s">
        <v>171</v>
      </c>
      <c r="B272" s="172">
        <v>53</v>
      </c>
      <c r="C272" s="172">
        <v>53</v>
      </c>
    </row>
    <row r="273" spans="1:3" s="51" customFormat="1" ht="21" customHeight="1">
      <c r="A273" s="173" t="s">
        <v>366</v>
      </c>
      <c r="B273" s="172">
        <v>161</v>
      </c>
      <c r="C273" s="172"/>
    </row>
    <row r="274" spans="1:3" s="51" customFormat="1" ht="21" customHeight="1">
      <c r="A274" s="171" t="s">
        <v>367</v>
      </c>
      <c r="B274" s="172">
        <v>200</v>
      </c>
      <c r="C274" s="172"/>
    </row>
    <row r="275" spans="1:3" s="51" customFormat="1" ht="21" customHeight="1">
      <c r="A275" s="173" t="s">
        <v>368</v>
      </c>
      <c r="B275" s="172">
        <v>200</v>
      </c>
      <c r="C275" s="172"/>
    </row>
    <row r="276" spans="1:3" s="51" customFormat="1" ht="21" customHeight="1">
      <c r="A276" s="171" t="s">
        <v>369</v>
      </c>
      <c r="B276" s="172">
        <v>34794</v>
      </c>
      <c r="C276" s="172">
        <v>15595</v>
      </c>
    </row>
    <row r="277" spans="1:3" s="51" customFormat="1" ht="21" customHeight="1">
      <c r="A277" s="171" t="s">
        <v>370</v>
      </c>
      <c r="B277" s="172">
        <v>1686</v>
      </c>
      <c r="C277" s="172">
        <v>378</v>
      </c>
    </row>
    <row r="278" spans="1:3" s="51" customFormat="1" ht="21" customHeight="1">
      <c r="A278" s="173" t="s">
        <v>163</v>
      </c>
      <c r="B278" s="172">
        <v>350</v>
      </c>
      <c r="C278" s="172">
        <v>350</v>
      </c>
    </row>
    <row r="279" spans="1:3" s="51" customFormat="1" ht="21" customHeight="1">
      <c r="A279" s="173" t="s">
        <v>164</v>
      </c>
      <c r="B279" s="172">
        <v>1308</v>
      </c>
      <c r="C279" s="172"/>
    </row>
    <row r="280" spans="1:3" s="51" customFormat="1" ht="21" customHeight="1">
      <c r="A280" s="173" t="s">
        <v>371</v>
      </c>
      <c r="B280" s="172">
        <v>28</v>
      </c>
      <c r="C280" s="172">
        <v>28</v>
      </c>
    </row>
    <row r="281" spans="1:3" s="51" customFormat="1" ht="21" customHeight="1">
      <c r="A281" s="171" t="s">
        <v>372</v>
      </c>
      <c r="B281" s="172">
        <v>8787</v>
      </c>
      <c r="C281" s="172">
        <v>7339</v>
      </c>
    </row>
    <row r="282" spans="1:3" s="51" customFormat="1" ht="21" customHeight="1">
      <c r="A282" s="173" t="s">
        <v>373</v>
      </c>
      <c r="B282" s="172">
        <v>6877</v>
      </c>
      <c r="C282" s="172">
        <v>5789</v>
      </c>
    </row>
    <row r="283" spans="1:3" s="51" customFormat="1" ht="21" customHeight="1">
      <c r="A283" s="173" t="s">
        <v>374</v>
      </c>
      <c r="B283" s="172">
        <v>1845</v>
      </c>
      <c r="C283" s="172">
        <v>1550</v>
      </c>
    </row>
    <row r="284" spans="1:3" s="51" customFormat="1" ht="21" customHeight="1">
      <c r="A284" s="173" t="s">
        <v>375</v>
      </c>
      <c r="B284" s="172">
        <v>65</v>
      </c>
      <c r="C284" s="172"/>
    </row>
    <row r="285" spans="1:3" s="51" customFormat="1" ht="21" customHeight="1">
      <c r="A285" s="171" t="s">
        <v>376</v>
      </c>
      <c r="B285" s="172">
        <v>8461</v>
      </c>
      <c r="C285" s="172">
        <v>3281</v>
      </c>
    </row>
    <row r="286" spans="1:3" s="51" customFormat="1" ht="21" customHeight="1">
      <c r="A286" s="173" t="s">
        <v>377</v>
      </c>
      <c r="B286" s="172">
        <v>806</v>
      </c>
      <c r="C286" s="172">
        <v>696</v>
      </c>
    </row>
    <row r="287" spans="1:3" s="51" customFormat="1" ht="21" customHeight="1">
      <c r="A287" s="173" t="s">
        <v>378</v>
      </c>
      <c r="B287" s="172">
        <v>1275</v>
      </c>
      <c r="C287" s="172">
        <v>1198</v>
      </c>
    </row>
    <row r="288" spans="1:3" s="51" customFormat="1" ht="21" customHeight="1">
      <c r="A288" s="173" t="s">
        <v>379</v>
      </c>
      <c r="B288" s="172">
        <v>1632</v>
      </c>
      <c r="C288" s="172">
        <v>1387</v>
      </c>
    </row>
    <row r="289" spans="1:3" s="51" customFormat="1" ht="21" customHeight="1">
      <c r="A289" s="173" t="s">
        <v>380</v>
      </c>
      <c r="B289" s="172">
        <v>803</v>
      </c>
      <c r="C289" s="172"/>
    </row>
    <row r="290" spans="1:3" s="51" customFormat="1" ht="21" customHeight="1">
      <c r="A290" s="173" t="s">
        <v>381</v>
      </c>
      <c r="B290" s="172">
        <v>109</v>
      </c>
      <c r="C290" s="172"/>
    </row>
    <row r="291" spans="1:3" s="51" customFormat="1" ht="21" customHeight="1">
      <c r="A291" s="173" t="s">
        <v>382</v>
      </c>
      <c r="B291" s="172">
        <v>2887</v>
      </c>
      <c r="C291" s="172"/>
    </row>
    <row r="292" spans="1:3" s="51" customFormat="1" ht="21" customHeight="1">
      <c r="A292" s="173" t="s">
        <v>383</v>
      </c>
      <c r="B292" s="172">
        <v>949</v>
      </c>
      <c r="C292" s="172"/>
    </row>
    <row r="293" spans="1:3" s="51" customFormat="1" ht="21" customHeight="1">
      <c r="A293" s="171" t="s">
        <v>384</v>
      </c>
      <c r="B293" s="172">
        <v>35</v>
      </c>
      <c r="C293" s="172"/>
    </row>
    <row r="294" spans="1:3" s="51" customFormat="1" ht="21" customHeight="1">
      <c r="A294" s="173" t="s">
        <v>385</v>
      </c>
      <c r="B294" s="172">
        <v>35</v>
      </c>
      <c r="C294" s="172"/>
    </row>
    <row r="295" spans="1:3" s="51" customFormat="1" ht="21" customHeight="1">
      <c r="A295" s="171" t="s">
        <v>386</v>
      </c>
      <c r="B295" s="172">
        <v>3138</v>
      </c>
      <c r="C295" s="172">
        <v>600</v>
      </c>
    </row>
    <row r="296" spans="1:3" s="51" customFormat="1" ht="21" customHeight="1">
      <c r="A296" s="173" t="s">
        <v>387</v>
      </c>
      <c r="B296" s="172">
        <v>540</v>
      </c>
      <c r="C296" s="172">
        <v>540</v>
      </c>
    </row>
    <row r="297" spans="1:3" s="51" customFormat="1" ht="21" customHeight="1">
      <c r="A297" s="173" t="s">
        <v>388</v>
      </c>
      <c r="B297" s="172">
        <v>188</v>
      </c>
      <c r="C297" s="172">
        <v>60</v>
      </c>
    </row>
    <row r="298" spans="1:3" s="51" customFormat="1" ht="21" customHeight="1">
      <c r="A298" s="173" t="s">
        <v>389</v>
      </c>
      <c r="B298" s="172">
        <v>2410</v>
      </c>
      <c r="C298" s="172"/>
    </row>
    <row r="299" spans="1:3" s="51" customFormat="1" ht="21" customHeight="1">
      <c r="A299" s="171" t="s">
        <v>390</v>
      </c>
      <c r="B299" s="172">
        <v>4022</v>
      </c>
      <c r="C299" s="172">
        <v>3997</v>
      </c>
    </row>
    <row r="300" spans="1:3" s="51" customFormat="1" ht="21" customHeight="1">
      <c r="A300" s="173" t="s">
        <v>391</v>
      </c>
      <c r="B300" s="172">
        <v>796</v>
      </c>
      <c r="C300" s="172">
        <v>771</v>
      </c>
    </row>
    <row r="301" spans="1:3" s="51" customFormat="1" ht="21" customHeight="1">
      <c r="A301" s="173" t="s">
        <v>392</v>
      </c>
      <c r="B301" s="172">
        <v>2834</v>
      </c>
      <c r="C301" s="172">
        <v>2834</v>
      </c>
    </row>
    <row r="302" spans="1:3" s="51" customFormat="1" ht="21" customHeight="1">
      <c r="A302" s="173" t="s">
        <v>393</v>
      </c>
      <c r="B302" s="172">
        <v>392</v>
      </c>
      <c r="C302" s="172">
        <v>392</v>
      </c>
    </row>
    <row r="303" spans="1:3" s="51" customFormat="1" ht="21" customHeight="1">
      <c r="A303" s="171" t="s">
        <v>394</v>
      </c>
      <c r="B303" s="172">
        <v>6514</v>
      </c>
      <c r="C303" s="172"/>
    </row>
    <row r="304" spans="1:3" s="51" customFormat="1" ht="21" customHeight="1">
      <c r="A304" s="173" t="s">
        <v>395</v>
      </c>
      <c r="B304" s="172">
        <v>6514</v>
      </c>
      <c r="C304" s="172"/>
    </row>
    <row r="305" spans="1:3" s="51" customFormat="1" ht="21" customHeight="1">
      <c r="A305" s="171" t="s">
        <v>396</v>
      </c>
      <c r="B305" s="172">
        <v>624</v>
      </c>
      <c r="C305" s="172"/>
    </row>
    <row r="306" spans="1:3" s="51" customFormat="1" ht="21" customHeight="1">
      <c r="A306" s="173" t="s">
        <v>397</v>
      </c>
      <c r="B306" s="172">
        <v>624</v>
      </c>
      <c r="C306" s="172"/>
    </row>
    <row r="307" spans="1:3" s="51" customFormat="1" ht="21" customHeight="1">
      <c r="A307" s="171" t="s">
        <v>398</v>
      </c>
      <c r="B307" s="172">
        <v>1527</v>
      </c>
      <c r="C307" s="172"/>
    </row>
    <row r="308" spans="1:3" s="51" customFormat="1" ht="21" customHeight="1">
      <c r="A308" s="173" t="s">
        <v>399</v>
      </c>
      <c r="B308" s="172">
        <v>1527</v>
      </c>
      <c r="C308" s="172"/>
    </row>
    <row r="309" spans="1:3" s="51" customFormat="1" ht="21" customHeight="1">
      <c r="A309" s="171" t="s">
        <v>400</v>
      </c>
      <c r="B309" s="172">
        <v>7511</v>
      </c>
      <c r="C309" s="172">
        <v>39</v>
      </c>
    </row>
    <row r="310" spans="1:3" s="51" customFormat="1" ht="21" customHeight="1">
      <c r="A310" s="171" t="s">
        <v>401</v>
      </c>
      <c r="B310" s="172">
        <v>25</v>
      </c>
      <c r="C310" s="172"/>
    </row>
    <row r="311" spans="1:3" s="51" customFormat="1" ht="21" customHeight="1">
      <c r="A311" s="173" t="s">
        <v>402</v>
      </c>
      <c r="B311" s="172">
        <v>25</v>
      </c>
      <c r="C311" s="172"/>
    </row>
    <row r="312" spans="1:3" s="51" customFormat="1" ht="21" customHeight="1">
      <c r="A312" s="171" t="s">
        <v>403</v>
      </c>
      <c r="B312" s="172">
        <v>4992</v>
      </c>
      <c r="C312" s="172"/>
    </row>
    <row r="313" spans="1:3" s="51" customFormat="1" ht="21" customHeight="1">
      <c r="A313" s="173" t="s">
        <v>404</v>
      </c>
      <c r="B313" s="172">
        <v>4992</v>
      </c>
      <c r="C313" s="172"/>
    </row>
    <row r="314" spans="1:3" s="51" customFormat="1" ht="21" customHeight="1">
      <c r="A314" s="171" t="s">
        <v>405</v>
      </c>
      <c r="B314" s="172">
        <v>780</v>
      </c>
      <c r="C314" s="172"/>
    </row>
    <row r="315" spans="1:3" s="51" customFormat="1" ht="21" customHeight="1">
      <c r="A315" s="173" t="s">
        <v>406</v>
      </c>
      <c r="B315" s="172">
        <v>780</v>
      </c>
      <c r="C315" s="172"/>
    </row>
    <row r="316" spans="1:3" s="51" customFormat="1" ht="21" customHeight="1">
      <c r="A316" s="171" t="s">
        <v>407</v>
      </c>
      <c r="B316" s="172">
        <v>180</v>
      </c>
      <c r="C316" s="172"/>
    </row>
    <row r="317" spans="1:3" s="51" customFormat="1" ht="21" customHeight="1">
      <c r="A317" s="173" t="s">
        <v>408</v>
      </c>
      <c r="B317" s="172">
        <v>180</v>
      </c>
      <c r="C317" s="172"/>
    </row>
    <row r="318" spans="1:3" s="51" customFormat="1" ht="21" customHeight="1">
      <c r="A318" s="171" t="s">
        <v>409</v>
      </c>
      <c r="B318" s="172">
        <v>1534</v>
      </c>
      <c r="C318" s="172">
        <v>39</v>
      </c>
    </row>
    <row r="319" spans="1:3" s="51" customFormat="1" ht="21" customHeight="1">
      <c r="A319" s="173" t="s">
        <v>410</v>
      </c>
      <c r="B319" s="172">
        <v>1534</v>
      </c>
      <c r="C319" s="172">
        <v>39</v>
      </c>
    </row>
    <row r="320" spans="1:3" s="51" customFormat="1" ht="21" customHeight="1">
      <c r="A320" s="171" t="s">
        <v>411</v>
      </c>
      <c r="B320" s="172">
        <v>131007</v>
      </c>
      <c r="C320" s="172">
        <v>18567</v>
      </c>
    </row>
    <row r="321" spans="1:3" s="51" customFormat="1" ht="21" customHeight="1">
      <c r="A321" s="171" t="s">
        <v>412</v>
      </c>
      <c r="B321" s="172">
        <v>37548</v>
      </c>
      <c r="C321" s="172">
        <v>14076</v>
      </c>
    </row>
    <row r="322" spans="1:3" s="51" customFormat="1" ht="21" customHeight="1">
      <c r="A322" s="173" t="s">
        <v>163</v>
      </c>
      <c r="B322" s="172">
        <v>5337</v>
      </c>
      <c r="C322" s="172">
        <v>5328</v>
      </c>
    </row>
    <row r="323" spans="1:3" s="51" customFormat="1" ht="21" customHeight="1">
      <c r="A323" s="173" t="s">
        <v>164</v>
      </c>
      <c r="B323" s="172">
        <v>712</v>
      </c>
      <c r="C323" s="172">
        <v>712</v>
      </c>
    </row>
    <row r="324" spans="1:3" s="51" customFormat="1" ht="21" customHeight="1">
      <c r="A324" s="173" t="s">
        <v>413</v>
      </c>
      <c r="B324" s="172">
        <v>6773</v>
      </c>
      <c r="C324" s="172">
        <v>1270</v>
      </c>
    </row>
    <row r="325" spans="1:3" s="51" customFormat="1" ht="21" customHeight="1">
      <c r="A325" s="173" t="s">
        <v>414</v>
      </c>
      <c r="B325" s="172">
        <v>715</v>
      </c>
      <c r="C325" s="172">
        <v>597</v>
      </c>
    </row>
    <row r="326" spans="1:3" s="51" customFormat="1" ht="21" customHeight="1">
      <c r="A326" s="173" t="s">
        <v>415</v>
      </c>
      <c r="B326" s="172">
        <v>24011</v>
      </c>
      <c r="C326" s="172">
        <v>6169</v>
      </c>
    </row>
    <row r="327" spans="1:3" s="51" customFormat="1" ht="21" customHeight="1">
      <c r="A327" s="171" t="s">
        <v>416</v>
      </c>
      <c r="B327" s="172">
        <v>130</v>
      </c>
      <c r="C327" s="172"/>
    </row>
    <row r="328" spans="1:3" s="51" customFormat="1" ht="21" customHeight="1">
      <c r="A328" s="173" t="s">
        <v>417</v>
      </c>
      <c r="B328" s="172">
        <v>130</v>
      </c>
      <c r="C328" s="172"/>
    </row>
    <row r="329" spans="1:3" s="51" customFormat="1" ht="21" customHeight="1">
      <c r="A329" s="171" t="s">
        <v>418</v>
      </c>
      <c r="B329" s="172">
        <v>18036</v>
      </c>
      <c r="C329" s="172"/>
    </row>
    <row r="330" spans="1:3" s="51" customFormat="1" ht="21" customHeight="1">
      <c r="A330" s="173" t="s">
        <v>419</v>
      </c>
      <c r="B330" s="172">
        <v>16777</v>
      </c>
      <c r="C330" s="172"/>
    </row>
    <row r="331" spans="1:3" s="51" customFormat="1" ht="21" customHeight="1">
      <c r="A331" s="173" t="s">
        <v>420</v>
      </c>
      <c r="B331" s="172">
        <v>1259</v>
      </c>
      <c r="C331" s="172"/>
    </row>
    <row r="332" spans="1:3" s="51" customFormat="1" ht="21" customHeight="1">
      <c r="A332" s="171" t="s">
        <v>421</v>
      </c>
      <c r="B332" s="172">
        <v>40572</v>
      </c>
      <c r="C332" s="172">
        <v>857</v>
      </c>
    </row>
    <row r="333" spans="1:3" s="51" customFormat="1" ht="21" customHeight="1">
      <c r="A333" s="173" t="s">
        <v>422</v>
      </c>
      <c r="B333" s="172">
        <v>40572</v>
      </c>
      <c r="C333" s="172">
        <v>857</v>
      </c>
    </row>
    <row r="334" spans="1:3" s="51" customFormat="1" ht="21" customHeight="1">
      <c r="A334" s="171" t="s">
        <v>423</v>
      </c>
      <c r="B334" s="172">
        <v>34721</v>
      </c>
      <c r="C334" s="172">
        <v>3634</v>
      </c>
    </row>
    <row r="335" spans="1:3" s="51" customFormat="1" ht="21" customHeight="1">
      <c r="A335" s="173" t="s">
        <v>424</v>
      </c>
      <c r="B335" s="172">
        <v>34721</v>
      </c>
      <c r="C335" s="172">
        <v>3634</v>
      </c>
    </row>
    <row r="336" spans="1:3" s="51" customFormat="1" ht="21" customHeight="1">
      <c r="A336" s="171" t="s">
        <v>425</v>
      </c>
      <c r="B336" s="172">
        <v>19638</v>
      </c>
      <c r="C336" s="172">
        <v>2605</v>
      </c>
    </row>
    <row r="337" spans="1:3" s="51" customFormat="1" ht="21" customHeight="1">
      <c r="A337" s="171" t="s">
        <v>426</v>
      </c>
      <c r="B337" s="172">
        <v>6274</v>
      </c>
      <c r="C337" s="172">
        <v>1549</v>
      </c>
    </row>
    <row r="338" spans="1:3" s="51" customFormat="1" ht="21" customHeight="1">
      <c r="A338" s="173" t="s">
        <v>163</v>
      </c>
      <c r="B338" s="172">
        <v>1549</v>
      </c>
      <c r="C338" s="172">
        <v>1549</v>
      </c>
    </row>
    <row r="339" spans="1:3" s="51" customFormat="1" ht="21" customHeight="1">
      <c r="A339" s="173" t="s">
        <v>164</v>
      </c>
      <c r="B339" s="172">
        <v>2</v>
      </c>
      <c r="C339" s="172"/>
    </row>
    <row r="340" spans="1:3" s="51" customFormat="1" ht="21" customHeight="1">
      <c r="A340" s="173" t="s">
        <v>427</v>
      </c>
      <c r="B340" s="172">
        <v>10</v>
      </c>
      <c r="C340" s="172"/>
    </row>
    <row r="341" spans="1:3" s="51" customFormat="1" ht="21" customHeight="1">
      <c r="A341" s="173" t="s">
        <v>428</v>
      </c>
      <c r="B341" s="172">
        <v>72</v>
      </c>
      <c r="C341" s="172"/>
    </row>
    <row r="342" spans="1:3" s="51" customFormat="1" ht="21" customHeight="1">
      <c r="A342" s="173" t="s">
        <v>429</v>
      </c>
      <c r="B342" s="172">
        <v>26</v>
      </c>
      <c r="C342" s="172"/>
    </row>
    <row r="343" spans="1:3" s="51" customFormat="1" ht="21" customHeight="1">
      <c r="A343" s="173" t="s">
        <v>430</v>
      </c>
      <c r="B343" s="172">
        <v>61</v>
      </c>
      <c r="C343" s="172"/>
    </row>
    <row r="344" spans="1:3" s="51" customFormat="1" ht="21" customHeight="1">
      <c r="A344" s="173" t="s">
        <v>431</v>
      </c>
      <c r="B344" s="172">
        <v>13</v>
      </c>
      <c r="C344" s="172"/>
    </row>
    <row r="345" spans="1:3" s="51" customFormat="1" ht="21" customHeight="1">
      <c r="A345" s="173" t="s">
        <v>432</v>
      </c>
      <c r="B345" s="172">
        <v>2200</v>
      </c>
      <c r="C345" s="172"/>
    </row>
    <row r="346" spans="1:3" s="51" customFormat="1" ht="21" customHeight="1">
      <c r="A346" s="173" t="s">
        <v>433</v>
      </c>
      <c r="B346" s="172">
        <v>12</v>
      </c>
      <c r="C346" s="172"/>
    </row>
    <row r="347" spans="1:3" s="51" customFormat="1" ht="21" customHeight="1">
      <c r="A347" s="173" t="s">
        <v>434</v>
      </c>
      <c r="B347" s="172">
        <v>2329</v>
      </c>
      <c r="C347" s="172"/>
    </row>
    <row r="348" spans="1:3" s="51" customFormat="1" ht="21" customHeight="1">
      <c r="A348" s="171" t="s">
        <v>435</v>
      </c>
      <c r="B348" s="172">
        <v>1754</v>
      </c>
      <c r="C348" s="172">
        <v>801</v>
      </c>
    </row>
    <row r="349" spans="1:3" s="51" customFormat="1" ht="21" customHeight="1">
      <c r="A349" s="173" t="s">
        <v>436</v>
      </c>
      <c r="B349" s="172">
        <v>801</v>
      </c>
      <c r="C349" s="172">
        <v>801</v>
      </c>
    </row>
    <row r="350" spans="1:3" s="51" customFormat="1" ht="21" customHeight="1">
      <c r="A350" s="173" t="s">
        <v>437</v>
      </c>
      <c r="B350" s="172">
        <v>99</v>
      </c>
      <c r="C350" s="172"/>
    </row>
    <row r="351" spans="1:3" s="51" customFormat="1" ht="21" customHeight="1">
      <c r="A351" s="173" t="s">
        <v>438</v>
      </c>
      <c r="B351" s="172">
        <v>29</v>
      </c>
      <c r="C351" s="172"/>
    </row>
    <row r="352" spans="1:3" s="51" customFormat="1" ht="21" customHeight="1">
      <c r="A352" s="173" t="s">
        <v>439</v>
      </c>
      <c r="B352" s="172">
        <v>48</v>
      </c>
      <c r="C352" s="172"/>
    </row>
    <row r="353" spans="1:3" s="51" customFormat="1" ht="21" customHeight="1">
      <c r="A353" s="173" t="s">
        <v>440</v>
      </c>
      <c r="B353" s="172">
        <v>20</v>
      </c>
      <c r="C353" s="172"/>
    </row>
    <row r="354" spans="1:3" s="51" customFormat="1" ht="21" customHeight="1">
      <c r="A354" s="173" t="s">
        <v>441</v>
      </c>
      <c r="B354" s="172">
        <v>8</v>
      </c>
      <c r="C354" s="172"/>
    </row>
    <row r="355" spans="1:3" s="51" customFormat="1" ht="21" customHeight="1">
      <c r="A355" s="173" t="s">
        <v>442</v>
      </c>
      <c r="B355" s="172">
        <v>218</v>
      </c>
      <c r="C355" s="172"/>
    </row>
    <row r="356" spans="1:3" s="51" customFormat="1" ht="21" customHeight="1">
      <c r="A356" s="173" t="s">
        <v>443</v>
      </c>
      <c r="B356" s="172">
        <v>531</v>
      </c>
      <c r="C356" s="172"/>
    </row>
    <row r="357" spans="1:3" s="51" customFormat="1" ht="21" customHeight="1">
      <c r="A357" s="171" t="s">
        <v>444</v>
      </c>
      <c r="B357" s="172">
        <v>937</v>
      </c>
      <c r="C357" s="172">
        <v>98</v>
      </c>
    </row>
    <row r="358" spans="1:3" s="51" customFormat="1" ht="21" customHeight="1">
      <c r="A358" s="173" t="s">
        <v>445</v>
      </c>
      <c r="B358" s="172">
        <v>284</v>
      </c>
      <c r="C358" s="172"/>
    </row>
    <row r="359" spans="1:3" s="51" customFormat="1" ht="21" customHeight="1">
      <c r="A359" s="173" t="s">
        <v>446</v>
      </c>
      <c r="B359" s="172">
        <v>105</v>
      </c>
      <c r="C359" s="172">
        <v>25</v>
      </c>
    </row>
    <row r="360" spans="1:3" s="51" customFormat="1" ht="21" customHeight="1">
      <c r="A360" s="173" t="s">
        <v>447</v>
      </c>
      <c r="B360" s="172">
        <v>23</v>
      </c>
      <c r="C360" s="172"/>
    </row>
    <row r="361" spans="1:3" s="51" customFormat="1" ht="21" customHeight="1">
      <c r="A361" s="173" t="s">
        <v>448</v>
      </c>
      <c r="B361" s="172">
        <v>90</v>
      </c>
      <c r="C361" s="172"/>
    </row>
    <row r="362" spans="1:3" s="51" customFormat="1" ht="21" customHeight="1">
      <c r="A362" s="173" t="s">
        <v>449</v>
      </c>
      <c r="B362" s="172">
        <v>113</v>
      </c>
      <c r="C362" s="172"/>
    </row>
    <row r="363" spans="1:3" s="51" customFormat="1" ht="21" customHeight="1">
      <c r="A363" s="173" t="s">
        <v>450</v>
      </c>
      <c r="B363" s="172">
        <v>322</v>
      </c>
      <c r="C363" s="172">
        <v>73</v>
      </c>
    </row>
    <row r="364" spans="1:3" s="51" customFormat="1" ht="21" customHeight="1">
      <c r="A364" s="171" t="s">
        <v>451</v>
      </c>
      <c r="B364" s="172">
        <v>3202</v>
      </c>
      <c r="C364" s="172"/>
    </row>
    <row r="365" spans="1:3" s="51" customFormat="1" ht="21" customHeight="1">
      <c r="A365" s="173" t="s">
        <v>452</v>
      </c>
      <c r="B365" s="172">
        <v>3202</v>
      </c>
      <c r="C365" s="172"/>
    </row>
    <row r="366" spans="1:3" s="51" customFormat="1" ht="21" customHeight="1">
      <c r="A366" s="171" t="s">
        <v>453</v>
      </c>
      <c r="B366" s="172">
        <v>6941</v>
      </c>
      <c r="C366" s="172"/>
    </row>
    <row r="367" spans="1:3" s="51" customFormat="1" ht="21" customHeight="1">
      <c r="A367" s="173" t="s">
        <v>454</v>
      </c>
      <c r="B367" s="172">
        <v>135</v>
      </c>
      <c r="C367" s="172"/>
    </row>
    <row r="368" spans="1:3" s="51" customFormat="1" ht="21" customHeight="1">
      <c r="A368" s="173" t="s">
        <v>455</v>
      </c>
      <c r="B368" s="172">
        <v>6500</v>
      </c>
      <c r="C368" s="172"/>
    </row>
    <row r="369" spans="1:3" s="51" customFormat="1" ht="21" customHeight="1">
      <c r="A369" s="173" t="s">
        <v>456</v>
      </c>
      <c r="B369" s="172">
        <v>306</v>
      </c>
      <c r="C369" s="172"/>
    </row>
    <row r="370" spans="1:3" s="51" customFormat="1" ht="21" customHeight="1">
      <c r="A370" s="171" t="s">
        <v>457</v>
      </c>
      <c r="B370" s="172">
        <v>530</v>
      </c>
      <c r="C370" s="172">
        <v>157</v>
      </c>
    </row>
    <row r="371" spans="1:3" s="51" customFormat="1" ht="21" customHeight="1">
      <c r="A371" s="173" t="s">
        <v>458</v>
      </c>
      <c r="B371" s="172">
        <v>530</v>
      </c>
      <c r="C371" s="172">
        <v>157</v>
      </c>
    </row>
    <row r="372" spans="1:3" s="51" customFormat="1" ht="21" customHeight="1">
      <c r="A372" s="171" t="s">
        <v>459</v>
      </c>
      <c r="B372" s="172">
        <v>2836</v>
      </c>
      <c r="C372" s="172">
        <v>274</v>
      </c>
    </row>
    <row r="373" spans="1:3" s="51" customFormat="1" ht="21" customHeight="1">
      <c r="A373" s="171" t="s">
        <v>460</v>
      </c>
      <c r="B373" s="172">
        <v>1476</v>
      </c>
      <c r="C373" s="172">
        <v>274</v>
      </c>
    </row>
    <row r="374" spans="1:3" s="51" customFormat="1" ht="21" customHeight="1">
      <c r="A374" s="173" t="s">
        <v>461</v>
      </c>
      <c r="B374" s="172">
        <v>26</v>
      </c>
      <c r="C374" s="172"/>
    </row>
    <row r="375" spans="1:3" s="51" customFormat="1" ht="21" customHeight="1">
      <c r="A375" s="173" t="s">
        <v>462</v>
      </c>
      <c r="B375" s="172">
        <v>1119</v>
      </c>
      <c r="C375" s="172"/>
    </row>
    <row r="376" spans="1:3" s="51" customFormat="1" ht="21" customHeight="1">
      <c r="A376" s="173" t="s">
        <v>463</v>
      </c>
      <c r="B376" s="172">
        <v>33</v>
      </c>
      <c r="C376" s="172"/>
    </row>
    <row r="377" spans="1:3" s="51" customFormat="1" ht="21" customHeight="1">
      <c r="A377" s="173" t="s">
        <v>464</v>
      </c>
      <c r="B377" s="172">
        <v>298</v>
      </c>
      <c r="C377" s="172">
        <v>274</v>
      </c>
    </row>
    <row r="378" spans="1:3" s="51" customFormat="1" ht="21" customHeight="1">
      <c r="A378" s="171" t="s">
        <v>465</v>
      </c>
      <c r="B378" s="172">
        <v>140</v>
      </c>
      <c r="C378" s="172"/>
    </row>
    <row r="379" spans="1:3" s="51" customFormat="1" ht="21" customHeight="1">
      <c r="A379" s="173" t="s">
        <v>466</v>
      </c>
      <c r="B379" s="172">
        <v>140</v>
      </c>
      <c r="C379" s="172"/>
    </row>
    <row r="380" spans="1:3" s="51" customFormat="1" ht="21" customHeight="1">
      <c r="A380" s="171" t="s">
        <v>467</v>
      </c>
      <c r="B380" s="172">
        <v>1220</v>
      </c>
      <c r="C380" s="172"/>
    </row>
    <row r="381" spans="1:3" s="51" customFormat="1" ht="21" customHeight="1">
      <c r="A381" s="173" t="s">
        <v>468</v>
      </c>
      <c r="B381" s="172">
        <v>944</v>
      </c>
      <c r="C381" s="172"/>
    </row>
    <row r="382" spans="1:3" s="51" customFormat="1" ht="21" customHeight="1">
      <c r="A382" s="173" t="s">
        <v>469</v>
      </c>
      <c r="B382" s="172">
        <v>276</v>
      </c>
      <c r="C382" s="172"/>
    </row>
    <row r="383" spans="1:3" s="51" customFormat="1" ht="21" customHeight="1">
      <c r="A383" s="171" t="s">
        <v>470</v>
      </c>
      <c r="B383" s="172">
        <v>156739</v>
      </c>
      <c r="C383" s="172"/>
    </row>
    <row r="384" spans="1:3" s="51" customFormat="1" ht="21" customHeight="1">
      <c r="A384" s="171" t="s">
        <v>471</v>
      </c>
      <c r="B384" s="172">
        <v>20949</v>
      </c>
      <c r="C384" s="172"/>
    </row>
    <row r="385" spans="1:3" s="51" customFormat="1" ht="21" customHeight="1">
      <c r="A385" s="173" t="s">
        <v>472</v>
      </c>
      <c r="B385" s="172">
        <v>1195</v>
      </c>
      <c r="C385" s="172"/>
    </row>
    <row r="386" spans="1:3" s="51" customFormat="1" ht="21" customHeight="1">
      <c r="A386" s="173" t="s">
        <v>473</v>
      </c>
      <c r="B386" s="172">
        <v>19754</v>
      </c>
      <c r="C386" s="172"/>
    </row>
    <row r="387" spans="1:3" s="51" customFormat="1" ht="21" customHeight="1">
      <c r="A387" s="171" t="s">
        <v>474</v>
      </c>
      <c r="B387" s="172">
        <v>135</v>
      </c>
      <c r="C387" s="172"/>
    </row>
    <row r="388" spans="1:3" s="51" customFormat="1" ht="21" customHeight="1">
      <c r="A388" s="173" t="s">
        <v>164</v>
      </c>
      <c r="B388" s="172">
        <v>135</v>
      </c>
      <c r="C388" s="172"/>
    </row>
    <row r="389" spans="1:3" s="51" customFormat="1" ht="21" customHeight="1">
      <c r="A389" s="171" t="s">
        <v>475</v>
      </c>
      <c r="B389" s="172">
        <v>11955</v>
      </c>
      <c r="C389" s="172"/>
    </row>
    <row r="390" spans="1:3" s="51" customFormat="1" ht="21" customHeight="1">
      <c r="A390" s="173" t="s">
        <v>476</v>
      </c>
      <c r="B390" s="172">
        <v>11351</v>
      </c>
      <c r="C390" s="172"/>
    </row>
    <row r="391" spans="1:3" s="51" customFormat="1" ht="21" customHeight="1">
      <c r="A391" s="173" t="s">
        <v>477</v>
      </c>
      <c r="B391" s="172">
        <v>604</v>
      </c>
      <c r="C391" s="172"/>
    </row>
    <row r="392" spans="1:3" s="51" customFormat="1" ht="21" customHeight="1">
      <c r="A392" s="171" t="s">
        <v>478</v>
      </c>
      <c r="B392" s="172">
        <v>123700</v>
      </c>
      <c r="C392" s="172"/>
    </row>
    <row r="393" spans="1:3" s="51" customFormat="1" ht="21" customHeight="1">
      <c r="A393" s="173" t="s">
        <v>479</v>
      </c>
      <c r="B393" s="172">
        <v>123700</v>
      </c>
      <c r="C393" s="172"/>
    </row>
    <row r="394" spans="1:3" s="51" customFormat="1" ht="21" customHeight="1">
      <c r="A394" s="171" t="s">
        <v>480</v>
      </c>
      <c r="B394" s="172">
        <v>275</v>
      </c>
      <c r="C394" s="172"/>
    </row>
    <row r="395" spans="1:3" s="51" customFormat="1" ht="21" customHeight="1">
      <c r="A395" s="171" t="s">
        <v>481</v>
      </c>
      <c r="B395" s="172">
        <v>275</v>
      </c>
      <c r="C395" s="172"/>
    </row>
    <row r="396" spans="1:3" s="51" customFormat="1" ht="21" customHeight="1">
      <c r="A396" s="173" t="s">
        <v>482</v>
      </c>
      <c r="B396" s="172">
        <v>275</v>
      </c>
      <c r="C396" s="172"/>
    </row>
    <row r="397" spans="1:3" s="51" customFormat="1" ht="21" customHeight="1">
      <c r="A397" s="171" t="s">
        <v>483</v>
      </c>
      <c r="B397" s="172">
        <v>702</v>
      </c>
      <c r="C397" s="172"/>
    </row>
    <row r="398" spans="1:3" s="51" customFormat="1" ht="21" customHeight="1">
      <c r="A398" s="171" t="s">
        <v>484</v>
      </c>
      <c r="B398" s="172">
        <v>363</v>
      </c>
      <c r="C398" s="172"/>
    </row>
    <row r="399" spans="1:3" s="51" customFormat="1" ht="21" customHeight="1">
      <c r="A399" s="173" t="s">
        <v>485</v>
      </c>
      <c r="B399" s="172">
        <v>329</v>
      </c>
      <c r="C399" s="172"/>
    </row>
    <row r="400" spans="1:3" s="51" customFormat="1" ht="21" customHeight="1">
      <c r="A400" s="173" t="s">
        <v>486</v>
      </c>
      <c r="B400" s="172">
        <v>34</v>
      </c>
      <c r="C400" s="172"/>
    </row>
    <row r="401" spans="1:3" s="51" customFormat="1" ht="21" customHeight="1">
      <c r="A401" s="171" t="s">
        <v>487</v>
      </c>
      <c r="B401" s="172">
        <v>339</v>
      </c>
      <c r="C401" s="172"/>
    </row>
    <row r="402" spans="1:3" s="51" customFormat="1" ht="21" customHeight="1">
      <c r="A402" s="173" t="s">
        <v>488</v>
      </c>
      <c r="B402" s="172">
        <v>339</v>
      </c>
      <c r="C402" s="172"/>
    </row>
    <row r="403" spans="1:3" s="51" customFormat="1" ht="21" customHeight="1">
      <c r="A403" s="171" t="s">
        <v>489</v>
      </c>
      <c r="B403" s="172">
        <v>4833</v>
      </c>
      <c r="C403" s="172">
        <v>766</v>
      </c>
    </row>
    <row r="404" spans="1:3" s="51" customFormat="1" ht="21" customHeight="1">
      <c r="A404" s="171" t="s">
        <v>490</v>
      </c>
      <c r="B404" s="172">
        <v>4030</v>
      </c>
      <c r="C404" s="172"/>
    </row>
    <row r="405" spans="1:3" s="51" customFormat="1" ht="21" customHeight="1">
      <c r="A405" s="173" t="s">
        <v>491</v>
      </c>
      <c r="B405" s="172">
        <v>4030</v>
      </c>
      <c r="C405" s="172"/>
    </row>
    <row r="406" spans="1:3" s="51" customFormat="1" ht="21" customHeight="1">
      <c r="A406" s="171" t="s">
        <v>492</v>
      </c>
      <c r="B406" s="172">
        <v>803</v>
      </c>
      <c r="C406" s="172">
        <v>766</v>
      </c>
    </row>
    <row r="407" spans="1:3" s="51" customFormat="1" ht="21" customHeight="1">
      <c r="A407" s="173" t="s">
        <v>493</v>
      </c>
      <c r="B407" s="172">
        <v>803</v>
      </c>
      <c r="C407" s="172">
        <v>766</v>
      </c>
    </row>
    <row r="408" spans="1:3" s="51" customFormat="1" ht="21" customHeight="1">
      <c r="A408" s="171" t="s">
        <v>494</v>
      </c>
      <c r="B408" s="172">
        <v>5663</v>
      </c>
      <c r="C408" s="172">
        <v>1347</v>
      </c>
    </row>
    <row r="409" spans="1:3" s="51" customFormat="1" ht="21" customHeight="1">
      <c r="A409" s="171" t="s">
        <v>495</v>
      </c>
      <c r="B409" s="172">
        <v>5420</v>
      </c>
      <c r="C409" s="172">
        <v>1339</v>
      </c>
    </row>
    <row r="410" spans="1:3" s="51" customFormat="1" ht="21" customHeight="1">
      <c r="A410" s="173" t="s">
        <v>496</v>
      </c>
      <c r="B410" s="172">
        <v>5420</v>
      </c>
      <c r="C410" s="172">
        <v>1339</v>
      </c>
    </row>
    <row r="411" spans="1:3" s="51" customFormat="1" ht="21" customHeight="1">
      <c r="A411" s="171" t="s">
        <v>497</v>
      </c>
      <c r="B411" s="172">
        <v>243</v>
      </c>
      <c r="C411" s="172">
        <v>8</v>
      </c>
    </row>
    <row r="412" spans="1:3" s="51" customFormat="1" ht="21" customHeight="1">
      <c r="A412" s="173" t="s">
        <v>498</v>
      </c>
      <c r="B412" s="172">
        <v>243</v>
      </c>
      <c r="C412" s="172">
        <v>8</v>
      </c>
    </row>
    <row r="413" spans="1:3" s="51" customFormat="1" ht="21" customHeight="1">
      <c r="A413" s="171" t="s">
        <v>499</v>
      </c>
      <c r="B413" s="172">
        <v>7000</v>
      </c>
      <c r="C413" s="172"/>
    </row>
    <row r="414" spans="1:3" s="51" customFormat="1" ht="21" customHeight="1">
      <c r="A414" s="171" t="s">
        <v>500</v>
      </c>
      <c r="B414" s="172">
        <v>2250</v>
      </c>
      <c r="C414" s="172"/>
    </row>
    <row r="415" spans="1:3" s="51" customFormat="1" ht="21" customHeight="1">
      <c r="A415" s="171" t="s">
        <v>501</v>
      </c>
      <c r="B415" s="172">
        <v>2250</v>
      </c>
      <c r="C415" s="172"/>
    </row>
    <row r="416" spans="1:3" s="51" customFormat="1" ht="21" customHeight="1">
      <c r="A416" s="173" t="s">
        <v>502</v>
      </c>
      <c r="B416" s="172">
        <v>2250</v>
      </c>
      <c r="C416" s="172"/>
    </row>
    <row r="417" spans="1:3" s="51" customFormat="1" ht="21" customHeight="1">
      <c r="A417" s="171" t="s">
        <v>503</v>
      </c>
      <c r="B417" s="172">
        <v>1362</v>
      </c>
      <c r="C417" s="172"/>
    </row>
    <row r="418" spans="1:3" s="51" customFormat="1" ht="21" customHeight="1">
      <c r="A418" s="171" t="s">
        <v>504</v>
      </c>
      <c r="B418" s="172">
        <v>1362</v>
      </c>
      <c r="C418" s="172"/>
    </row>
    <row r="419" spans="1:3" s="51" customFormat="1" ht="21" customHeight="1">
      <c r="A419" s="173" t="s">
        <v>505</v>
      </c>
      <c r="B419" s="172">
        <v>1362</v>
      </c>
      <c r="C419" s="172"/>
    </row>
    <row r="420" spans="1:3" s="51" customFormat="1" ht="21" customHeight="1">
      <c r="A420" s="171" t="s">
        <v>506</v>
      </c>
      <c r="B420" s="172">
        <v>33</v>
      </c>
      <c r="C420" s="172"/>
    </row>
    <row r="421" spans="1:3" s="51" customFormat="1" ht="21" customHeight="1">
      <c r="A421" s="171" t="s">
        <v>507</v>
      </c>
      <c r="B421" s="172">
        <v>33</v>
      </c>
      <c r="C421" s="172"/>
    </row>
    <row r="422" ht="14.25">
      <c r="A422" s="174" t="s">
        <v>153</v>
      </c>
    </row>
  </sheetData>
  <sheetProtection/>
  <mergeCells count="4">
    <mergeCell ref="A2:C2"/>
    <mergeCell ref="A3:C3"/>
    <mergeCell ref="B4:C4"/>
    <mergeCell ref="A4:A5"/>
  </mergeCells>
  <printOptions/>
  <pageMargins left="0.75" right="0.75" top="1" bottom="1" header="0.5" footer="0.5"/>
  <pageSetup fitToHeight="0" fitToWidth="1" horizontalDpi="600" verticalDpi="600" orientation="portrait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33.75390625" style="142" customWidth="1"/>
    <col min="2" max="2" width="21.375" style="0" customWidth="1"/>
    <col min="3" max="3" width="20.625" style="0" customWidth="1"/>
  </cols>
  <sheetData>
    <row r="1" spans="1:7" s="141" customFormat="1" ht="24.75" customHeight="1">
      <c r="A1" s="92" t="s">
        <v>508</v>
      </c>
      <c r="B1" s="143"/>
      <c r="C1" s="143"/>
      <c r="D1" s="143"/>
      <c r="E1" s="143"/>
      <c r="F1" s="143"/>
      <c r="G1" s="144"/>
    </row>
    <row r="2" spans="1:3" s="141" customFormat="1" ht="25.5" customHeight="1">
      <c r="A2" s="77" t="s">
        <v>509</v>
      </c>
      <c r="B2" s="77"/>
      <c r="C2" s="145"/>
    </row>
    <row r="3" spans="1:3" s="141" customFormat="1" ht="22.5" customHeight="1">
      <c r="A3" s="146"/>
      <c r="B3" s="147"/>
      <c r="C3" s="147" t="s">
        <v>2</v>
      </c>
    </row>
    <row r="4" spans="1:3" s="141" customFormat="1" ht="19.5" customHeight="1">
      <c r="A4" s="148" t="s">
        <v>510</v>
      </c>
      <c r="B4" s="149" t="s">
        <v>158</v>
      </c>
      <c r="C4" s="150"/>
    </row>
    <row r="5" spans="1:3" s="141" customFormat="1" ht="19.5" customHeight="1">
      <c r="A5" s="151"/>
      <c r="B5" s="152" t="s">
        <v>69</v>
      </c>
      <c r="C5" s="153" t="s">
        <v>159</v>
      </c>
    </row>
    <row r="6" spans="1:3" ht="19.5" customHeight="1">
      <c r="A6" s="154" t="s">
        <v>511</v>
      </c>
      <c r="B6" s="155">
        <v>52975</v>
      </c>
      <c r="C6" s="156">
        <v>49970</v>
      </c>
    </row>
    <row r="7" spans="1:3" ht="19.5" customHeight="1">
      <c r="A7" s="157" t="s">
        <v>512</v>
      </c>
      <c r="B7" s="155">
        <v>28892</v>
      </c>
      <c r="C7" s="156">
        <v>28810</v>
      </c>
    </row>
    <row r="8" spans="1:3" ht="19.5" customHeight="1">
      <c r="A8" s="157" t="s">
        <v>513</v>
      </c>
      <c r="B8" s="155">
        <v>3156</v>
      </c>
      <c r="C8" s="156">
        <v>3156</v>
      </c>
    </row>
    <row r="9" spans="1:3" ht="19.5" customHeight="1">
      <c r="A9" s="157" t="s">
        <v>514</v>
      </c>
      <c r="B9" s="155">
        <v>2702</v>
      </c>
      <c r="C9" s="156">
        <v>2702</v>
      </c>
    </row>
    <row r="10" spans="1:3" ht="19.5" customHeight="1">
      <c r="A10" s="158" t="s">
        <v>515</v>
      </c>
      <c r="B10" s="155">
        <v>18225</v>
      </c>
      <c r="C10" s="156">
        <v>15302</v>
      </c>
    </row>
    <row r="11" spans="1:3" ht="19.5" customHeight="1">
      <c r="A11" s="154" t="s">
        <v>516</v>
      </c>
      <c r="B11" s="155">
        <v>135078</v>
      </c>
      <c r="C11" s="156">
        <v>5026</v>
      </c>
    </row>
    <row r="12" spans="1:3" ht="19.5" customHeight="1">
      <c r="A12" s="158" t="s">
        <v>517</v>
      </c>
      <c r="B12" s="155">
        <v>15943</v>
      </c>
      <c r="C12" s="156">
        <v>3684</v>
      </c>
    </row>
    <row r="13" spans="1:3" ht="19.5" customHeight="1">
      <c r="A13" s="157" t="s">
        <v>518</v>
      </c>
      <c r="B13" s="155">
        <v>181</v>
      </c>
      <c r="C13" s="156">
        <v>4</v>
      </c>
    </row>
    <row r="14" spans="1:3" ht="19.5" customHeight="1">
      <c r="A14" s="157" t="s">
        <v>519</v>
      </c>
      <c r="B14" s="155">
        <v>384</v>
      </c>
      <c r="C14" s="156">
        <v>11</v>
      </c>
    </row>
    <row r="15" spans="1:3" ht="19.5" customHeight="1">
      <c r="A15" s="157" t="s">
        <v>520</v>
      </c>
      <c r="B15" s="155">
        <v>1004</v>
      </c>
      <c r="C15" s="156">
        <v>37</v>
      </c>
    </row>
    <row r="16" spans="1:3" ht="19.5" customHeight="1">
      <c r="A16" s="157" t="s">
        <v>521</v>
      </c>
      <c r="B16" s="155">
        <v>13413</v>
      </c>
      <c r="C16" s="156">
        <v>128</v>
      </c>
    </row>
    <row r="17" spans="1:3" ht="19.5" customHeight="1">
      <c r="A17" s="157" t="s">
        <v>522</v>
      </c>
      <c r="B17" s="155">
        <v>46</v>
      </c>
      <c r="C17" s="156">
        <v>26</v>
      </c>
    </row>
    <row r="18" spans="1:3" ht="19.5" customHeight="1">
      <c r="A18" s="157" t="s">
        <v>523</v>
      </c>
      <c r="B18" s="155">
        <v>6</v>
      </c>
      <c r="C18" s="156">
        <v>6</v>
      </c>
    </row>
    <row r="19" spans="1:3" ht="19.5" customHeight="1">
      <c r="A19" s="157" t="s">
        <v>524</v>
      </c>
      <c r="B19" s="155">
        <v>394</v>
      </c>
      <c r="C19" s="156">
        <v>382</v>
      </c>
    </row>
    <row r="20" spans="1:3" ht="19.5" customHeight="1">
      <c r="A20" s="157" t="s">
        <v>525</v>
      </c>
      <c r="B20" s="155">
        <v>1918</v>
      </c>
      <c r="C20" s="156">
        <v>118</v>
      </c>
    </row>
    <row r="21" spans="1:3" ht="19.5" customHeight="1">
      <c r="A21" s="157" t="s">
        <v>526</v>
      </c>
      <c r="B21" s="155">
        <v>101789</v>
      </c>
      <c r="C21" s="156">
        <v>630</v>
      </c>
    </row>
    <row r="22" spans="1:3" ht="19.5" customHeight="1">
      <c r="A22" s="154" t="s">
        <v>527</v>
      </c>
      <c r="B22" s="155">
        <v>9137</v>
      </c>
      <c r="C22" s="156">
        <v>187</v>
      </c>
    </row>
    <row r="23" spans="1:3" ht="19.5" customHeight="1">
      <c r="A23" s="157" t="s">
        <v>528</v>
      </c>
      <c r="B23" s="155">
        <v>6163</v>
      </c>
      <c r="C23" s="156"/>
    </row>
    <row r="24" spans="1:3" ht="19.5" customHeight="1">
      <c r="A24" s="157" t="s">
        <v>529</v>
      </c>
      <c r="B24" s="155">
        <v>49</v>
      </c>
      <c r="C24" s="156"/>
    </row>
    <row r="25" spans="1:3" ht="19.5" customHeight="1">
      <c r="A25" s="157" t="s">
        <v>530</v>
      </c>
      <c r="B25" s="155">
        <v>2822</v>
      </c>
      <c r="C25" s="156">
        <v>187</v>
      </c>
    </row>
    <row r="26" spans="1:3" ht="19.5" customHeight="1">
      <c r="A26" s="157" t="s">
        <v>531</v>
      </c>
      <c r="B26" s="155">
        <v>3</v>
      </c>
      <c r="C26" s="156"/>
    </row>
    <row r="27" spans="1:3" ht="19.5" customHeight="1">
      <c r="A27" s="157" t="s">
        <v>532</v>
      </c>
      <c r="B27" s="155">
        <v>100</v>
      </c>
      <c r="C27" s="156"/>
    </row>
    <row r="28" spans="1:3" ht="19.5" customHeight="1">
      <c r="A28" s="154" t="s">
        <v>533</v>
      </c>
      <c r="B28" s="155">
        <v>53235</v>
      </c>
      <c r="C28" s="156"/>
    </row>
    <row r="29" spans="1:3" ht="19.5" customHeight="1">
      <c r="A29" s="159" t="s">
        <v>528</v>
      </c>
      <c r="B29" s="155">
        <v>53084</v>
      </c>
      <c r="C29" s="156"/>
    </row>
    <row r="30" spans="1:3" ht="19.5" customHeight="1">
      <c r="A30" s="157" t="s">
        <v>530</v>
      </c>
      <c r="B30" s="155">
        <v>91</v>
      </c>
      <c r="C30" s="156"/>
    </row>
    <row r="31" spans="1:3" ht="19.5" customHeight="1">
      <c r="A31" s="157" t="s">
        <v>531</v>
      </c>
      <c r="B31" s="155">
        <v>60</v>
      </c>
      <c r="C31" s="156"/>
    </row>
    <row r="32" spans="1:3" ht="19.5" customHeight="1">
      <c r="A32" s="154" t="s">
        <v>534</v>
      </c>
      <c r="B32" s="155">
        <v>212995</v>
      </c>
      <c r="C32" s="156">
        <v>164953</v>
      </c>
    </row>
    <row r="33" spans="1:3" ht="19.5" customHeight="1">
      <c r="A33" s="157" t="s">
        <v>535</v>
      </c>
      <c r="B33" s="155">
        <v>150386</v>
      </c>
      <c r="C33" s="156">
        <v>149904</v>
      </c>
    </row>
    <row r="34" spans="1:3" ht="19.5" customHeight="1">
      <c r="A34" s="157" t="s">
        <v>536</v>
      </c>
      <c r="B34" s="155">
        <v>62609</v>
      </c>
      <c r="C34" s="156">
        <v>15049</v>
      </c>
    </row>
    <row r="35" spans="1:3" ht="19.5" customHeight="1">
      <c r="A35" s="154" t="s">
        <v>537</v>
      </c>
      <c r="B35" s="155">
        <v>7214</v>
      </c>
      <c r="C35" s="156">
        <v>300</v>
      </c>
    </row>
    <row r="36" spans="1:3" ht="19.5" customHeight="1">
      <c r="A36" s="157" t="s">
        <v>538</v>
      </c>
      <c r="B36" s="155">
        <v>6572</v>
      </c>
      <c r="C36" s="156">
        <v>300</v>
      </c>
    </row>
    <row r="37" spans="1:3" ht="19.5" customHeight="1">
      <c r="A37" s="157" t="s">
        <v>539</v>
      </c>
      <c r="B37" s="155">
        <v>642</v>
      </c>
      <c r="C37" s="156"/>
    </row>
    <row r="38" spans="1:3" ht="19.5" customHeight="1">
      <c r="A38" s="154" t="s">
        <v>540</v>
      </c>
      <c r="B38" s="155">
        <v>99757</v>
      </c>
      <c r="C38" s="156"/>
    </row>
    <row r="39" spans="1:3" ht="19.5" customHeight="1">
      <c r="A39" s="157" t="s">
        <v>541</v>
      </c>
      <c r="B39" s="155">
        <v>28495</v>
      </c>
      <c r="C39" s="156"/>
    </row>
    <row r="40" spans="1:3" ht="19.5" customHeight="1">
      <c r="A40" s="157" t="s">
        <v>542</v>
      </c>
      <c r="B40" s="155">
        <v>200</v>
      </c>
      <c r="C40" s="156"/>
    </row>
    <row r="41" spans="1:3" ht="19.5" customHeight="1">
      <c r="A41" s="157" t="s">
        <v>543</v>
      </c>
      <c r="B41" s="155">
        <v>71062</v>
      </c>
      <c r="C41" s="156"/>
    </row>
    <row r="42" spans="1:3" ht="19.5" customHeight="1">
      <c r="A42" s="154" t="s">
        <v>544</v>
      </c>
      <c r="B42" s="155">
        <v>108700</v>
      </c>
      <c r="C42" s="156"/>
    </row>
    <row r="43" spans="1:3" ht="19.5" customHeight="1">
      <c r="A43" s="159" t="s">
        <v>545</v>
      </c>
      <c r="B43" s="155">
        <v>108700</v>
      </c>
      <c r="C43" s="156"/>
    </row>
    <row r="44" spans="1:3" ht="19.5" customHeight="1">
      <c r="A44" s="154" t="s">
        <v>546</v>
      </c>
      <c r="B44" s="155">
        <v>15512</v>
      </c>
      <c r="C44" s="156">
        <v>4165</v>
      </c>
    </row>
    <row r="45" spans="1:3" ht="19.5" customHeight="1">
      <c r="A45" s="157" t="s">
        <v>547</v>
      </c>
      <c r="B45" s="155">
        <v>4417</v>
      </c>
      <c r="C45" s="156">
        <v>490</v>
      </c>
    </row>
    <row r="46" spans="1:3" ht="19.5" customHeight="1">
      <c r="A46" s="157" t="s">
        <v>548</v>
      </c>
      <c r="B46" s="155">
        <v>127</v>
      </c>
      <c r="C46" s="156"/>
    </row>
    <row r="47" spans="1:3" ht="19.5" customHeight="1">
      <c r="A47" s="157" t="s">
        <v>549</v>
      </c>
      <c r="B47" s="155">
        <v>1405</v>
      </c>
      <c r="C47" s="156">
        <v>994</v>
      </c>
    </row>
    <row r="48" spans="1:3" ht="19.5" customHeight="1">
      <c r="A48" s="157" t="s">
        <v>550</v>
      </c>
      <c r="B48" s="155">
        <v>9563</v>
      </c>
      <c r="C48" s="156">
        <v>2681</v>
      </c>
    </row>
    <row r="49" spans="1:3" ht="19.5" customHeight="1">
      <c r="A49" s="154" t="s">
        <v>551</v>
      </c>
      <c r="B49" s="155">
        <v>5777</v>
      </c>
      <c r="C49" s="156"/>
    </row>
    <row r="50" spans="1:3" ht="19.5" customHeight="1">
      <c r="A50" s="157" t="s">
        <v>552</v>
      </c>
      <c r="B50" s="155">
        <v>5777</v>
      </c>
      <c r="C50" s="156"/>
    </row>
    <row r="51" spans="1:3" ht="19.5" customHeight="1">
      <c r="A51" s="154" t="s">
        <v>553</v>
      </c>
      <c r="B51" s="155">
        <v>1395</v>
      </c>
      <c r="C51" s="156"/>
    </row>
    <row r="52" spans="1:3" ht="19.5" customHeight="1">
      <c r="A52" s="160" t="s">
        <v>554</v>
      </c>
      <c r="B52" s="155">
        <v>1362</v>
      </c>
      <c r="C52" s="156"/>
    </row>
    <row r="53" spans="1:3" ht="19.5" customHeight="1">
      <c r="A53" s="161" t="s">
        <v>555</v>
      </c>
      <c r="B53" s="155">
        <v>33</v>
      </c>
      <c r="C53" s="156"/>
    </row>
    <row r="54" spans="1:3" ht="19.5" customHeight="1">
      <c r="A54" s="154" t="s">
        <v>556</v>
      </c>
      <c r="B54" s="155">
        <v>7000</v>
      </c>
      <c r="C54" s="156"/>
    </row>
    <row r="55" spans="1:6" ht="19.5" customHeight="1">
      <c r="A55" s="157" t="s">
        <v>557</v>
      </c>
      <c r="B55" s="155">
        <v>7000</v>
      </c>
      <c r="C55" s="156"/>
      <c r="F55" s="155"/>
    </row>
    <row r="56" spans="1:3" ht="19.5" customHeight="1">
      <c r="A56" s="154" t="s">
        <v>95</v>
      </c>
      <c r="B56" s="155">
        <v>3510</v>
      </c>
      <c r="C56" s="156">
        <v>26</v>
      </c>
    </row>
    <row r="57" spans="1:3" ht="19.5" customHeight="1">
      <c r="A57" s="162" t="s">
        <v>558</v>
      </c>
      <c r="B57" s="155">
        <v>670</v>
      </c>
      <c r="C57" s="156"/>
    </row>
    <row r="58" spans="1:3" ht="19.5" customHeight="1">
      <c r="A58" s="159" t="s">
        <v>559</v>
      </c>
      <c r="B58" s="155">
        <v>255</v>
      </c>
      <c r="C58" s="156"/>
    </row>
    <row r="59" spans="1:3" ht="19.5" customHeight="1">
      <c r="A59" s="160" t="s">
        <v>560</v>
      </c>
      <c r="B59" s="155">
        <v>2585</v>
      </c>
      <c r="C59" s="156">
        <v>26</v>
      </c>
    </row>
    <row r="60" spans="1:3" ht="19.5" customHeight="1">
      <c r="A60" s="163" t="s">
        <v>69</v>
      </c>
      <c r="B60" s="164">
        <v>712285</v>
      </c>
      <c r="C60" s="165">
        <v>224627</v>
      </c>
    </row>
    <row r="61" spans="1:3" ht="37.5" customHeight="1">
      <c r="A61" s="166" t="s">
        <v>561</v>
      </c>
      <c r="B61" s="166"/>
      <c r="C61" s="166"/>
    </row>
  </sheetData>
  <sheetProtection/>
  <mergeCells count="4">
    <mergeCell ref="A2:C2"/>
    <mergeCell ref="B4:C4"/>
    <mergeCell ref="A61:C61"/>
    <mergeCell ref="A4:A5"/>
  </mergeCells>
  <printOptions horizontalCentered="1"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Zeros="0" workbookViewId="0" topLeftCell="A1">
      <pane xSplit="2" ySplit="4" topLeftCell="C5" activePane="bottomRight" state="frozen"/>
      <selection pane="bottomRight" activeCell="K20" sqref="K20"/>
    </sheetView>
  </sheetViews>
  <sheetFormatPr defaultColWidth="9.00390625" defaultRowHeight="14.25"/>
  <cols>
    <col min="1" max="1" width="6.625" style="71" customWidth="1"/>
    <col min="2" max="2" width="36.50390625" style="71" customWidth="1"/>
    <col min="3" max="3" width="14.375" style="72" customWidth="1"/>
    <col min="4" max="4" width="12.625" style="72" customWidth="1"/>
    <col min="5" max="5" width="12.625" style="71" customWidth="1"/>
    <col min="6" max="6" width="12.625" style="92" customWidth="1"/>
    <col min="7" max="7" width="11.00390625" style="73" customWidth="1"/>
    <col min="8" max="11" width="9.00390625" style="73" customWidth="1"/>
    <col min="12" max="12" width="30.375" style="73" customWidth="1"/>
    <col min="13" max="16384" width="9.00390625" style="73" customWidth="1"/>
  </cols>
  <sheetData>
    <row r="1" spans="1:2" ht="14.25">
      <c r="A1" s="74" t="s">
        <v>562</v>
      </c>
      <c r="B1" s="75"/>
    </row>
    <row r="2" spans="1:6" ht="30" customHeight="1">
      <c r="A2" s="76" t="s">
        <v>563</v>
      </c>
      <c r="B2" s="76"/>
      <c r="C2" s="77"/>
      <c r="D2" s="77"/>
      <c r="E2" s="76"/>
      <c r="F2" s="77"/>
    </row>
    <row r="3" ht="17.25" customHeight="1">
      <c r="F3" s="72" t="s">
        <v>2</v>
      </c>
    </row>
    <row r="4" spans="1:6" ht="36.75" customHeight="1">
      <c r="A4" s="78" t="s">
        <v>120</v>
      </c>
      <c r="B4" s="79" t="s">
        <v>121</v>
      </c>
      <c r="C4" s="54" t="s">
        <v>122</v>
      </c>
      <c r="D4" s="55" t="s">
        <v>564</v>
      </c>
      <c r="E4" s="55" t="s">
        <v>124</v>
      </c>
      <c r="F4" s="56" t="s">
        <v>112</v>
      </c>
    </row>
    <row r="5" spans="1:6" ht="25.5" customHeight="1">
      <c r="A5" s="80" t="s">
        <v>125</v>
      </c>
      <c r="B5" s="121" t="s">
        <v>565</v>
      </c>
      <c r="C5" s="122">
        <f>C6+C7+C8</f>
        <v>636864</v>
      </c>
      <c r="D5" s="123">
        <f aca="true" t="shared" si="0" ref="D5:D10">E5-C5</f>
        <v>71859</v>
      </c>
      <c r="E5" s="122">
        <f>E6+E7+E8</f>
        <v>708723</v>
      </c>
      <c r="F5" s="124">
        <f>D5/C5*100</f>
        <v>11.283256707868555</v>
      </c>
    </row>
    <row r="6" spans="1:6" ht="25.5" customHeight="1">
      <c r="A6" s="80">
        <v>1</v>
      </c>
      <c r="B6" s="100" t="s">
        <v>566</v>
      </c>
      <c r="C6" s="122">
        <v>643864</v>
      </c>
      <c r="D6" s="123">
        <f t="shared" si="0"/>
        <v>63859</v>
      </c>
      <c r="E6" s="122">
        <v>707723</v>
      </c>
      <c r="F6" s="124"/>
    </row>
    <row r="7" spans="1:6" ht="25.5" customHeight="1">
      <c r="A7" s="80">
        <v>2</v>
      </c>
      <c r="B7" s="125" t="s">
        <v>567</v>
      </c>
      <c r="C7" s="122">
        <v>-12000</v>
      </c>
      <c r="D7" s="123">
        <f t="shared" si="0"/>
        <v>6000</v>
      </c>
      <c r="E7" s="122">
        <v>-6000</v>
      </c>
      <c r="F7" s="124"/>
    </row>
    <row r="8" spans="1:6" ht="25.5" customHeight="1">
      <c r="A8" s="80">
        <v>3</v>
      </c>
      <c r="B8" s="125" t="s">
        <v>568</v>
      </c>
      <c r="C8" s="122">
        <v>5000</v>
      </c>
      <c r="D8" s="123">
        <f t="shared" si="0"/>
        <v>2000</v>
      </c>
      <c r="E8" s="122">
        <v>7000</v>
      </c>
      <c r="F8" s="124"/>
    </row>
    <row r="9" spans="1:6" ht="25.5" customHeight="1">
      <c r="A9" s="80" t="s">
        <v>127</v>
      </c>
      <c r="B9" s="121" t="s">
        <v>569</v>
      </c>
      <c r="C9" s="122">
        <v>35000</v>
      </c>
      <c r="D9" s="123">
        <f t="shared" si="0"/>
        <v>-3150</v>
      </c>
      <c r="E9" s="122">
        <v>31850</v>
      </c>
      <c r="F9" s="124">
        <f>D9/C9*100</f>
        <v>-9</v>
      </c>
    </row>
    <row r="10" spans="1:6" ht="25.5" customHeight="1">
      <c r="A10" s="80" t="s">
        <v>136</v>
      </c>
      <c r="B10" s="121" t="s">
        <v>570</v>
      </c>
      <c r="C10" s="122">
        <v>136</v>
      </c>
      <c r="D10" s="123">
        <f t="shared" si="0"/>
        <v>291</v>
      </c>
      <c r="E10" s="122">
        <v>427</v>
      </c>
      <c r="F10" s="124">
        <f>D10/C10*100</f>
        <v>213.97058823529412</v>
      </c>
    </row>
    <row r="11" spans="1:6" s="91" customFormat="1" ht="21.75" customHeight="1">
      <c r="A11" s="126"/>
      <c r="B11" s="127" t="s">
        <v>82</v>
      </c>
      <c r="C11" s="128">
        <f>C5+C9+C10</f>
        <v>672000</v>
      </c>
      <c r="D11" s="128">
        <f>D5+D9+D10</f>
        <v>69000</v>
      </c>
      <c r="E11" s="128">
        <f>E5+E9+E10</f>
        <v>741000</v>
      </c>
      <c r="F11" s="129">
        <f>D11/C11*100</f>
        <v>10.267857142857142</v>
      </c>
    </row>
    <row r="12" spans="1:6" s="91" customFormat="1" ht="21.75" customHeight="1">
      <c r="A12" s="107" t="s">
        <v>138</v>
      </c>
      <c r="B12" s="130" t="s">
        <v>571</v>
      </c>
      <c r="C12" s="131">
        <v>178279</v>
      </c>
      <c r="D12" s="123">
        <f aca="true" t="shared" si="1" ref="D12:D18">E12-C12</f>
        <v>13035</v>
      </c>
      <c r="E12" s="131">
        <v>191314</v>
      </c>
      <c r="F12" s="132"/>
    </row>
    <row r="13" spans="1:6" s="91" customFormat="1" ht="21.75" customHeight="1">
      <c r="A13" s="107" t="s">
        <v>140</v>
      </c>
      <c r="B13" s="130" t="s">
        <v>572</v>
      </c>
      <c r="C13" s="131">
        <v>100000</v>
      </c>
      <c r="D13" s="123">
        <f t="shared" si="1"/>
        <v>-43000</v>
      </c>
      <c r="E13" s="131">
        <v>57000</v>
      </c>
      <c r="F13" s="132"/>
    </row>
    <row r="14" spans="1:6" s="91" customFormat="1" ht="21.75" customHeight="1">
      <c r="A14" s="107" t="s">
        <v>142</v>
      </c>
      <c r="B14" s="130" t="s">
        <v>573</v>
      </c>
      <c r="C14" s="131"/>
      <c r="D14" s="123">
        <f t="shared" si="1"/>
        <v>129000</v>
      </c>
      <c r="E14" s="131">
        <v>129000</v>
      </c>
      <c r="F14" s="132"/>
    </row>
    <row r="15" spans="1:6" s="91" customFormat="1" ht="21.75" customHeight="1">
      <c r="A15" s="107" t="s">
        <v>144</v>
      </c>
      <c r="B15" s="130" t="s">
        <v>574</v>
      </c>
      <c r="C15" s="131"/>
      <c r="D15" s="123">
        <f t="shared" si="1"/>
        <v>37500</v>
      </c>
      <c r="E15" s="131">
        <v>37500</v>
      </c>
      <c r="F15" s="132"/>
    </row>
    <row r="16" spans="1:6" s="91" customFormat="1" ht="21.75" customHeight="1">
      <c r="A16" s="133" t="s">
        <v>146</v>
      </c>
      <c r="B16" s="130" t="s">
        <v>575</v>
      </c>
      <c r="C16" s="134">
        <v>189693</v>
      </c>
      <c r="D16" s="123">
        <f t="shared" si="1"/>
        <v>24826</v>
      </c>
      <c r="E16" s="134">
        <v>214519</v>
      </c>
      <c r="F16" s="132"/>
    </row>
    <row r="17" spans="1:6" s="91" customFormat="1" ht="21.75" customHeight="1">
      <c r="A17" s="135" t="s">
        <v>576</v>
      </c>
      <c r="B17" s="136" t="s">
        <v>577</v>
      </c>
      <c r="C17" s="137">
        <v>59000</v>
      </c>
      <c r="D17" s="123">
        <f t="shared" si="1"/>
        <v>0</v>
      </c>
      <c r="E17" s="137">
        <v>59000</v>
      </c>
      <c r="F17" s="138"/>
    </row>
    <row r="18" spans="1:6" ht="21.75" customHeight="1">
      <c r="A18" s="85"/>
      <c r="B18" s="103" t="s">
        <v>578</v>
      </c>
      <c r="C18" s="139">
        <f>C11+C12+C13+C14+C15-C16-C17</f>
        <v>701586</v>
      </c>
      <c r="D18" s="139">
        <f t="shared" si="1"/>
        <v>180709</v>
      </c>
      <c r="E18" s="139">
        <f>E11+E12+E13+E14+E15-E16-E17</f>
        <v>882295</v>
      </c>
      <c r="F18" s="140">
        <f>D18/C18*100</f>
        <v>25.757212943245733</v>
      </c>
    </row>
    <row r="19" ht="21" customHeight="1">
      <c r="A19" s="90"/>
    </row>
  </sheetData>
  <sheetProtection/>
  <mergeCells count="2">
    <mergeCell ref="A1:B1"/>
    <mergeCell ref="A2:F2"/>
  </mergeCells>
  <printOptions horizontalCentered="1"/>
  <pageMargins left="0.75" right="0.75" top="0.79" bottom="0.79" header="0.51" footer="0.51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pane xSplit="2" ySplit="4" topLeftCell="C5" activePane="bottomRight" state="frozen"/>
      <selection pane="bottomRight" activeCell="M25" sqref="M25"/>
    </sheetView>
  </sheetViews>
  <sheetFormatPr defaultColWidth="9.00390625" defaultRowHeight="14.25"/>
  <cols>
    <col min="1" max="1" width="6.625" style="71" customWidth="1"/>
    <col min="2" max="2" width="53.875" style="71" customWidth="1"/>
    <col min="3" max="3" width="13.625" style="72" customWidth="1"/>
    <col min="4" max="5" width="13.625" style="71" customWidth="1"/>
    <col min="6" max="6" width="13.625" style="73" customWidth="1"/>
    <col min="7" max="16384" width="9.00390625" style="73" customWidth="1"/>
  </cols>
  <sheetData>
    <row r="1" spans="1:2" ht="14.25">
      <c r="A1" s="74" t="s">
        <v>579</v>
      </c>
      <c r="B1" s="75"/>
    </row>
    <row r="2" spans="1:6" ht="42" customHeight="1">
      <c r="A2" s="76" t="s">
        <v>580</v>
      </c>
      <c r="B2" s="76"/>
      <c r="C2" s="77"/>
      <c r="D2" s="76"/>
      <c r="E2" s="76"/>
      <c r="F2" s="76"/>
    </row>
    <row r="3" ht="17.25" customHeight="1">
      <c r="F3" s="71" t="s">
        <v>2</v>
      </c>
    </row>
    <row r="4" spans="1:6" ht="36.75" customHeight="1">
      <c r="A4" s="78" t="s">
        <v>120</v>
      </c>
      <c r="B4" s="54" t="s">
        <v>581</v>
      </c>
      <c r="C4" s="54" t="s">
        <v>122</v>
      </c>
      <c r="D4" s="55" t="s">
        <v>564</v>
      </c>
      <c r="E4" s="55" t="s">
        <v>124</v>
      </c>
      <c r="F4" s="56" t="s">
        <v>112</v>
      </c>
    </row>
    <row r="5" spans="1:6" ht="24.75" customHeight="1">
      <c r="A5" s="80" t="s">
        <v>125</v>
      </c>
      <c r="B5" s="106" t="s">
        <v>582</v>
      </c>
      <c r="C5" s="82">
        <f>C6+C14+C16+C17</f>
        <v>502706</v>
      </c>
      <c r="D5" s="83">
        <f aca="true" t="shared" si="0" ref="D5:D21">E5-C5</f>
        <v>156570</v>
      </c>
      <c r="E5" s="82">
        <f>E6+E14+E16+E17</f>
        <v>659276</v>
      </c>
      <c r="F5" s="84">
        <f>D5/C5*100</f>
        <v>31.145440873989966</v>
      </c>
    </row>
    <row r="6" spans="1:6" ht="24.75" customHeight="1">
      <c r="A6" s="107">
        <v>1</v>
      </c>
      <c r="B6" s="108" t="s">
        <v>583</v>
      </c>
      <c r="C6" s="109">
        <f>SUM(C7:C13)</f>
        <v>467706</v>
      </c>
      <c r="D6" s="83">
        <f t="shared" si="0"/>
        <v>89720</v>
      </c>
      <c r="E6" s="109">
        <f>SUM(E7:E13)</f>
        <v>557426</v>
      </c>
      <c r="F6" s="84">
        <f>D6/C6*100</f>
        <v>19.182991024275932</v>
      </c>
    </row>
    <row r="7" spans="1:6" ht="24.75" customHeight="1">
      <c r="A7" s="107"/>
      <c r="B7" s="110" t="s">
        <v>584</v>
      </c>
      <c r="C7" s="109">
        <v>235019</v>
      </c>
      <c r="D7" s="83">
        <f t="shared" si="0"/>
        <v>180117</v>
      </c>
      <c r="E7" s="111">
        <v>415136</v>
      </c>
      <c r="F7" s="84"/>
    </row>
    <row r="8" spans="1:6" ht="24.75" customHeight="1">
      <c r="A8" s="107"/>
      <c r="B8" s="110" t="s">
        <v>585</v>
      </c>
      <c r="C8" s="109">
        <v>11715</v>
      </c>
      <c r="D8" s="83">
        <f t="shared" si="0"/>
        <v>-6004</v>
      </c>
      <c r="E8" s="111">
        <v>5711</v>
      </c>
      <c r="F8" s="84"/>
    </row>
    <row r="9" spans="1:6" ht="24.75" customHeight="1">
      <c r="A9" s="107"/>
      <c r="B9" s="110" t="s">
        <v>586</v>
      </c>
      <c r="C9" s="109">
        <v>197246</v>
      </c>
      <c r="D9" s="83">
        <f t="shared" si="0"/>
        <v>-84728</v>
      </c>
      <c r="E9" s="111">
        <v>112518</v>
      </c>
      <c r="F9" s="84"/>
    </row>
    <row r="10" spans="1:6" ht="24.75" customHeight="1" hidden="1">
      <c r="A10" s="107"/>
      <c r="B10" s="110" t="s">
        <v>587</v>
      </c>
      <c r="C10" s="109"/>
      <c r="D10" s="83">
        <f t="shared" si="0"/>
        <v>0</v>
      </c>
      <c r="E10" s="111"/>
      <c r="F10" s="84"/>
    </row>
    <row r="11" spans="1:6" ht="24.75" customHeight="1">
      <c r="A11" s="107"/>
      <c r="B11" s="110" t="s">
        <v>588</v>
      </c>
      <c r="C11" s="109">
        <v>20000</v>
      </c>
      <c r="D11" s="83">
        <f t="shared" si="0"/>
        <v>0</v>
      </c>
      <c r="E11" s="111">
        <v>20000</v>
      </c>
      <c r="F11" s="84"/>
    </row>
    <row r="12" spans="1:6" ht="24.75" customHeight="1">
      <c r="A12" s="107"/>
      <c r="B12" s="110" t="s">
        <v>589</v>
      </c>
      <c r="C12" s="109">
        <v>3466</v>
      </c>
      <c r="D12" s="83">
        <f t="shared" si="0"/>
        <v>19</v>
      </c>
      <c r="E12" s="111">
        <v>3485</v>
      </c>
      <c r="F12" s="84"/>
    </row>
    <row r="13" spans="1:6" ht="24.75" customHeight="1">
      <c r="A13" s="107"/>
      <c r="B13" s="110" t="s">
        <v>590</v>
      </c>
      <c r="C13" s="109">
        <v>260</v>
      </c>
      <c r="D13" s="83">
        <f t="shared" si="0"/>
        <v>316</v>
      </c>
      <c r="E13" s="111">
        <v>576</v>
      </c>
      <c r="F13" s="84"/>
    </row>
    <row r="14" spans="1:6" ht="24.75" customHeight="1">
      <c r="A14" s="107">
        <v>2</v>
      </c>
      <c r="B14" s="108" t="s">
        <v>591</v>
      </c>
      <c r="C14" s="109">
        <f>SUM(C15)</f>
        <v>35000</v>
      </c>
      <c r="D14" s="83">
        <f t="shared" si="0"/>
        <v>-3150</v>
      </c>
      <c r="E14" s="109">
        <f>SUM(E15)</f>
        <v>31850</v>
      </c>
      <c r="F14" s="84">
        <f>D14/C14*100</f>
        <v>-9</v>
      </c>
    </row>
    <row r="15" spans="1:6" s="90" customFormat="1" ht="24.75" customHeight="1">
      <c r="A15" s="107"/>
      <c r="B15" s="110" t="s">
        <v>584</v>
      </c>
      <c r="C15" s="109">
        <v>35000</v>
      </c>
      <c r="D15" s="83">
        <f t="shared" si="0"/>
        <v>-3150</v>
      </c>
      <c r="E15" s="111">
        <v>31850</v>
      </c>
      <c r="F15" s="84"/>
    </row>
    <row r="16" spans="1:6" s="90" customFormat="1" ht="24.75" customHeight="1">
      <c r="A16" s="107">
        <v>3</v>
      </c>
      <c r="B16" s="110" t="s">
        <v>592</v>
      </c>
      <c r="C16" s="109"/>
      <c r="D16" s="83">
        <f t="shared" si="0"/>
        <v>0</v>
      </c>
      <c r="E16" s="111"/>
      <c r="F16" s="84"/>
    </row>
    <row r="17" spans="1:6" s="90" customFormat="1" ht="24.75" customHeight="1">
      <c r="A17" s="107">
        <v>4</v>
      </c>
      <c r="B17" s="108" t="s">
        <v>593</v>
      </c>
      <c r="C17" s="109">
        <f>SUM(C18:C18)</f>
        <v>0</v>
      </c>
      <c r="D17" s="83">
        <f t="shared" si="0"/>
        <v>70000</v>
      </c>
      <c r="E17" s="109">
        <f>SUM(E18:E18)</f>
        <v>70000</v>
      </c>
      <c r="F17" s="84"/>
    </row>
    <row r="18" spans="1:6" s="90" customFormat="1" ht="24.75" customHeight="1">
      <c r="A18" s="107"/>
      <c r="B18" s="108" t="s">
        <v>594</v>
      </c>
      <c r="C18" s="109"/>
      <c r="D18" s="83">
        <f t="shared" si="0"/>
        <v>70000</v>
      </c>
      <c r="E18" s="111">
        <v>70000</v>
      </c>
      <c r="F18" s="84"/>
    </row>
    <row r="19" spans="1:6" s="90" customFormat="1" ht="24.75" customHeight="1">
      <c r="A19" s="80" t="s">
        <v>127</v>
      </c>
      <c r="B19" s="112" t="s">
        <v>595</v>
      </c>
      <c r="C19" s="82">
        <f>C20</f>
        <v>5600</v>
      </c>
      <c r="D19" s="83">
        <f t="shared" si="0"/>
        <v>344</v>
      </c>
      <c r="E19" s="82">
        <f>E20</f>
        <v>5944</v>
      </c>
      <c r="F19" s="84">
        <f>D19/C19*100</f>
        <v>6.142857142857143</v>
      </c>
    </row>
    <row r="20" spans="1:6" s="90" customFormat="1" ht="24.75" customHeight="1">
      <c r="A20" s="107"/>
      <c r="B20" s="110" t="s">
        <v>596</v>
      </c>
      <c r="C20" s="109">
        <v>5600</v>
      </c>
      <c r="D20" s="83">
        <f t="shared" si="0"/>
        <v>344</v>
      </c>
      <c r="E20" s="111">
        <v>5944</v>
      </c>
      <c r="F20" s="84"/>
    </row>
    <row r="21" spans="1:6" s="90" customFormat="1" ht="24.75" customHeight="1">
      <c r="A21" s="113" t="s">
        <v>136</v>
      </c>
      <c r="B21" s="114" t="s">
        <v>597</v>
      </c>
      <c r="C21" s="115">
        <f>C22</f>
        <v>0</v>
      </c>
      <c r="D21" s="83">
        <f aca="true" t="shared" si="1" ref="D21:D30">E21-C21</f>
        <v>143</v>
      </c>
      <c r="E21" s="115">
        <f>E22</f>
        <v>143</v>
      </c>
      <c r="F21" s="116"/>
    </row>
    <row r="22" spans="1:6" s="90" customFormat="1" ht="24.75" customHeight="1">
      <c r="A22" s="113"/>
      <c r="B22" s="114" t="s">
        <v>598</v>
      </c>
      <c r="C22" s="115"/>
      <c r="D22" s="83">
        <f t="shared" si="1"/>
        <v>143</v>
      </c>
      <c r="E22" s="117">
        <v>143</v>
      </c>
      <c r="F22" s="116"/>
    </row>
    <row r="23" spans="1:6" s="90" customFormat="1" ht="24.75" customHeight="1">
      <c r="A23" s="113" t="s">
        <v>138</v>
      </c>
      <c r="B23" s="114" t="s">
        <v>599</v>
      </c>
      <c r="C23" s="115">
        <f>C24+C27</f>
        <v>0</v>
      </c>
      <c r="D23" s="83">
        <f t="shared" si="1"/>
        <v>37500</v>
      </c>
      <c r="E23" s="115">
        <f>E24+E27</f>
        <v>37500</v>
      </c>
      <c r="F23" s="116"/>
    </row>
    <row r="24" spans="1:6" s="90" customFormat="1" ht="24.75" customHeight="1">
      <c r="A24" s="113">
        <v>1</v>
      </c>
      <c r="B24" s="114" t="s">
        <v>528</v>
      </c>
      <c r="C24" s="115">
        <f>C25+C26</f>
        <v>0</v>
      </c>
      <c r="D24" s="83">
        <f t="shared" si="1"/>
        <v>2500</v>
      </c>
      <c r="E24" s="115">
        <f>E25+E26</f>
        <v>2500</v>
      </c>
      <c r="F24" s="116"/>
    </row>
    <row r="25" spans="1:6" s="90" customFormat="1" ht="24.75" customHeight="1">
      <c r="A25" s="113"/>
      <c r="B25" s="114" t="s">
        <v>600</v>
      </c>
      <c r="C25" s="115"/>
      <c r="D25" s="83">
        <f t="shared" si="1"/>
        <v>1000</v>
      </c>
      <c r="E25" s="117">
        <v>1000</v>
      </c>
      <c r="F25" s="116"/>
    </row>
    <row r="26" spans="1:6" s="90" customFormat="1" ht="24.75" customHeight="1">
      <c r="A26" s="113"/>
      <c r="B26" s="114" t="s">
        <v>601</v>
      </c>
      <c r="C26" s="115"/>
      <c r="D26" s="83">
        <f t="shared" si="1"/>
        <v>1500</v>
      </c>
      <c r="E26" s="117">
        <v>1500</v>
      </c>
      <c r="F26" s="116"/>
    </row>
    <row r="27" spans="1:6" s="90" customFormat="1" ht="24.75" customHeight="1">
      <c r="A27" s="113">
        <v>2</v>
      </c>
      <c r="B27" s="114" t="s">
        <v>602</v>
      </c>
      <c r="C27" s="115">
        <f>C28+C29</f>
        <v>0</v>
      </c>
      <c r="D27" s="83">
        <f t="shared" si="1"/>
        <v>35000</v>
      </c>
      <c r="E27" s="115">
        <f>E28+E29</f>
        <v>35000</v>
      </c>
      <c r="F27" s="116"/>
    </row>
    <row r="28" spans="1:6" s="90" customFormat="1" ht="24.75" customHeight="1">
      <c r="A28" s="113"/>
      <c r="B28" s="114" t="s">
        <v>603</v>
      </c>
      <c r="C28" s="115"/>
      <c r="D28" s="83">
        <f t="shared" si="1"/>
        <v>32771</v>
      </c>
      <c r="E28" s="117">
        <v>32771</v>
      </c>
      <c r="F28" s="116"/>
    </row>
    <row r="29" spans="1:6" s="90" customFormat="1" ht="24.75" customHeight="1">
      <c r="A29" s="113"/>
      <c r="B29" s="114" t="s">
        <v>604</v>
      </c>
      <c r="C29" s="115"/>
      <c r="D29" s="83">
        <f t="shared" si="1"/>
        <v>2229</v>
      </c>
      <c r="E29" s="117">
        <v>2229</v>
      </c>
      <c r="F29" s="116"/>
    </row>
    <row r="30" spans="1:6" s="91" customFormat="1" ht="24.75" customHeight="1">
      <c r="A30" s="118"/>
      <c r="B30" s="119" t="s">
        <v>605</v>
      </c>
      <c r="C30" s="120">
        <f>C5+C19+C21+C23</f>
        <v>508306</v>
      </c>
      <c r="D30" s="104">
        <f t="shared" si="1"/>
        <v>194557</v>
      </c>
      <c r="E30" s="120">
        <f>E5+E19+E21+E23</f>
        <v>702863</v>
      </c>
      <c r="F30" s="105">
        <f>D30/C30*100</f>
        <v>38.27556629274492</v>
      </c>
    </row>
  </sheetData>
  <sheetProtection/>
  <mergeCells count="2">
    <mergeCell ref="A1:B1"/>
    <mergeCell ref="A2:F2"/>
  </mergeCells>
  <printOptions horizontalCentered="1"/>
  <pageMargins left="0.75" right="0.75" top="0.79" bottom="0.79" header="0.51" footer="0.51"/>
  <pageSetup fitToHeight="2" fitToWidth="1" horizontalDpi="600" verticalDpi="600" orientation="landscape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J20" sqref="J20"/>
    </sheetView>
  </sheetViews>
  <sheetFormatPr defaultColWidth="9.00390625" defaultRowHeight="14.25"/>
  <cols>
    <col min="1" max="1" width="6.625" style="71" customWidth="1"/>
    <col min="2" max="2" width="43.75390625" style="71" customWidth="1"/>
    <col min="3" max="4" width="13.625" style="72" customWidth="1"/>
    <col min="5" max="5" width="13.625" style="71" customWidth="1"/>
    <col min="6" max="6" width="13.625" style="92" customWidth="1"/>
    <col min="7" max="16384" width="9.00390625" style="73" customWidth="1"/>
  </cols>
  <sheetData>
    <row r="1" spans="1:2" ht="14.25">
      <c r="A1" s="74" t="s">
        <v>606</v>
      </c>
      <c r="B1" s="75"/>
    </row>
    <row r="2" spans="1:6" ht="42" customHeight="1">
      <c r="A2" s="76" t="s">
        <v>607</v>
      </c>
      <c r="B2" s="76"/>
      <c r="C2" s="77"/>
      <c r="D2" s="77"/>
      <c r="E2" s="76"/>
      <c r="F2" s="77"/>
    </row>
    <row r="3" ht="17.25" customHeight="1">
      <c r="F3" s="72" t="s">
        <v>2</v>
      </c>
    </row>
    <row r="4" spans="1:6" ht="36.75" customHeight="1">
      <c r="A4" s="78" t="s">
        <v>120</v>
      </c>
      <c r="B4" s="79" t="s">
        <v>581</v>
      </c>
      <c r="C4" s="54" t="s">
        <v>122</v>
      </c>
      <c r="D4" s="55" t="s">
        <v>564</v>
      </c>
      <c r="E4" s="55" t="s">
        <v>124</v>
      </c>
      <c r="F4" s="56" t="s">
        <v>112</v>
      </c>
    </row>
    <row r="5" spans="1:6" ht="25.5" customHeight="1">
      <c r="A5" s="80" t="s">
        <v>125</v>
      </c>
      <c r="B5" s="93" t="s">
        <v>608</v>
      </c>
      <c r="C5" s="82">
        <v>5300</v>
      </c>
      <c r="D5" s="83">
        <f>E5-C5</f>
        <v>28947</v>
      </c>
      <c r="E5" s="83">
        <f>E6</f>
        <v>34247</v>
      </c>
      <c r="F5" s="84">
        <f aca="true" t="shared" si="0" ref="F5:F10">D5/C5*100</f>
        <v>546.1698113207548</v>
      </c>
    </row>
    <row r="6" spans="1:6" s="90" customFormat="1" ht="25.5" customHeight="1">
      <c r="A6" s="80"/>
      <c r="B6" s="94" t="s">
        <v>609</v>
      </c>
      <c r="C6" s="82">
        <v>5300</v>
      </c>
      <c r="D6" s="83">
        <f>E6-C6</f>
        <v>28947</v>
      </c>
      <c r="E6" s="83">
        <v>34247</v>
      </c>
      <c r="F6" s="84">
        <f t="shared" si="0"/>
        <v>546.1698113207548</v>
      </c>
    </row>
    <row r="7" spans="1:6" s="91" customFormat="1" ht="22.5" customHeight="1">
      <c r="A7" s="95"/>
      <c r="B7" s="96" t="s">
        <v>610</v>
      </c>
      <c r="C7" s="97">
        <f>SUM(C5:C5)</f>
        <v>5300</v>
      </c>
      <c r="D7" s="98">
        <f>E7-C7</f>
        <v>28947</v>
      </c>
      <c r="E7" s="97">
        <f>SUM(E5:E5)</f>
        <v>34247</v>
      </c>
      <c r="F7" s="99">
        <f t="shared" si="0"/>
        <v>546.1698113207548</v>
      </c>
    </row>
    <row r="8" spans="1:6" s="91" customFormat="1" ht="22.5" customHeight="1">
      <c r="A8" s="80" t="s">
        <v>127</v>
      </c>
      <c r="B8" s="100" t="s">
        <v>571</v>
      </c>
      <c r="C8" s="82">
        <v>2816</v>
      </c>
      <c r="D8" s="83">
        <f>E8-C8</f>
        <v>0</v>
      </c>
      <c r="E8" s="82">
        <v>2816</v>
      </c>
      <c r="F8" s="84">
        <f t="shared" si="0"/>
        <v>0</v>
      </c>
    </row>
    <row r="9" spans="1:6" ht="27" customHeight="1">
      <c r="A9" s="80" t="s">
        <v>136</v>
      </c>
      <c r="B9" s="101" t="s">
        <v>611</v>
      </c>
      <c r="C9" s="82">
        <v>1590</v>
      </c>
      <c r="D9" s="83">
        <f>E9-C9</f>
        <v>8700</v>
      </c>
      <c r="E9" s="82">
        <v>10290</v>
      </c>
      <c r="F9" s="84">
        <f t="shared" si="0"/>
        <v>547.1698113207548</v>
      </c>
    </row>
    <row r="10" spans="1:6" ht="25.5" customHeight="1">
      <c r="A10" s="102" t="s">
        <v>138</v>
      </c>
      <c r="B10" s="103" t="s">
        <v>612</v>
      </c>
      <c r="C10" s="104">
        <f>C7+C8-C9</f>
        <v>6526</v>
      </c>
      <c r="D10" s="104">
        <f>SUM(D7:D9)</f>
        <v>37647</v>
      </c>
      <c r="E10" s="104">
        <f>E7+E8-E9</f>
        <v>26773</v>
      </c>
      <c r="F10" s="105">
        <f t="shared" si="0"/>
        <v>576.8771069567882</v>
      </c>
    </row>
  </sheetData>
  <sheetProtection/>
  <mergeCells count="2">
    <mergeCell ref="A1:B1"/>
    <mergeCell ref="A2:F2"/>
  </mergeCells>
  <printOptions horizontalCentered="1"/>
  <pageMargins left="0.75" right="0.75" top="0.79" bottom="0.79" header="0.51" footer="0.51"/>
  <pageSetup fitToHeight="1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workbookViewId="0" topLeftCell="A1">
      <selection activeCell="N31" sqref="N31"/>
    </sheetView>
  </sheetViews>
  <sheetFormatPr defaultColWidth="9.00390625" defaultRowHeight="14.25"/>
  <cols>
    <col min="1" max="1" width="6.625" style="71" customWidth="1"/>
    <col min="2" max="2" width="34.625" style="71" customWidth="1"/>
    <col min="3" max="4" width="13.625" style="72" customWidth="1"/>
    <col min="5" max="5" width="13.625" style="71" customWidth="1"/>
    <col min="6" max="6" width="13.625" style="73" customWidth="1"/>
    <col min="7" max="16384" width="9.00390625" style="73" customWidth="1"/>
  </cols>
  <sheetData>
    <row r="1" spans="1:2" ht="14.25">
      <c r="A1" s="74" t="s">
        <v>613</v>
      </c>
      <c r="B1" s="75"/>
    </row>
    <row r="2" spans="1:6" ht="42" customHeight="1">
      <c r="A2" s="76" t="s">
        <v>614</v>
      </c>
      <c r="B2" s="76"/>
      <c r="C2" s="77"/>
      <c r="D2" s="77"/>
      <c r="E2" s="76"/>
      <c r="F2" s="76"/>
    </row>
    <row r="3" ht="17.25" customHeight="1">
      <c r="F3" s="71" t="s">
        <v>2</v>
      </c>
    </row>
    <row r="4" spans="1:6" ht="36.75" customHeight="1">
      <c r="A4" s="78" t="s">
        <v>120</v>
      </c>
      <c r="B4" s="79" t="s">
        <v>581</v>
      </c>
      <c r="C4" s="54" t="s">
        <v>122</v>
      </c>
      <c r="D4" s="55" t="s">
        <v>564</v>
      </c>
      <c r="E4" s="55" t="s">
        <v>124</v>
      </c>
      <c r="F4" s="56" t="s">
        <v>112</v>
      </c>
    </row>
    <row r="5" spans="1:6" ht="36" customHeight="1">
      <c r="A5" s="80" t="s">
        <v>125</v>
      </c>
      <c r="B5" s="81" t="s">
        <v>615</v>
      </c>
      <c r="C5" s="82">
        <v>5000</v>
      </c>
      <c r="D5" s="83">
        <f>E5-C5</f>
        <v>20500</v>
      </c>
      <c r="E5" s="83">
        <f>E6</f>
        <v>25500</v>
      </c>
      <c r="F5" s="84">
        <f>D5/C5*100</f>
        <v>409.99999999999994</v>
      </c>
    </row>
    <row r="6" spans="1:6" ht="36" customHeight="1">
      <c r="A6" s="85"/>
      <c r="B6" s="86" t="s">
        <v>616</v>
      </c>
      <c r="C6" s="87">
        <v>5000</v>
      </c>
      <c r="D6" s="88">
        <f>E6-C6</f>
        <v>20500</v>
      </c>
      <c r="E6" s="88">
        <v>25500</v>
      </c>
      <c r="F6" s="89">
        <f>D6/C6*100</f>
        <v>409.99999999999994</v>
      </c>
    </row>
    <row r="7" ht="22.5" customHeight="1"/>
  </sheetData>
  <sheetProtection/>
  <mergeCells count="2">
    <mergeCell ref="A1:B1"/>
    <mergeCell ref="A2:F2"/>
  </mergeCells>
  <printOptions horizontalCentered="1"/>
  <pageMargins left="0.75" right="0.75" top="0.79" bottom="0.79" header="0.51" footer="0.51"/>
  <pageSetup fitToHeight="1" fitToWidth="1"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zoomScaleSheetLayoutView="100" workbookViewId="0" topLeftCell="A1">
      <selection activeCell="J17" sqref="J17"/>
    </sheetView>
  </sheetViews>
  <sheetFormatPr defaultColWidth="9.00390625" defaultRowHeight="14.25"/>
  <cols>
    <col min="1" max="1" width="38.75390625" style="49" customWidth="1"/>
    <col min="2" max="3" width="13.125" style="49" customWidth="1"/>
    <col min="4" max="4" width="13.625" style="49" customWidth="1"/>
    <col min="5" max="5" width="12.25390625" style="49" customWidth="1"/>
    <col min="6" max="16384" width="9.00390625" style="49" customWidth="1"/>
  </cols>
  <sheetData>
    <row r="1" spans="1:256" s="1" customFormat="1" ht="14.25">
      <c r="A1" t="s">
        <v>617</v>
      </c>
      <c r="B1"/>
      <c r="C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1" customFormat="1" ht="21" customHeight="1">
      <c r="A2" s="65" t="s">
        <v>618</v>
      </c>
      <c r="B2" s="65"/>
      <c r="C2" s="65"/>
      <c r="D2" s="65"/>
      <c r="E2" s="65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1" customFormat="1" ht="18" customHeight="1">
      <c r="A3" s="51"/>
      <c r="B3" s="49"/>
      <c r="C3" s="49"/>
      <c r="D3" s="49"/>
      <c r="E3" s="66" t="s">
        <v>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s="1" customFormat="1" ht="18" customHeight="1">
      <c r="A4" s="54" t="s">
        <v>619</v>
      </c>
      <c r="B4" s="54" t="s">
        <v>122</v>
      </c>
      <c r="C4" s="54" t="s">
        <v>123</v>
      </c>
      <c r="D4" s="55" t="s">
        <v>124</v>
      </c>
      <c r="E4" s="56" t="s">
        <v>620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1" customFormat="1" ht="18" customHeight="1">
      <c r="A5" s="57" t="s">
        <v>621</v>
      </c>
      <c r="B5" s="67">
        <v>0</v>
      </c>
      <c r="C5" s="67">
        <v>0</v>
      </c>
      <c r="D5" s="67">
        <v>0</v>
      </c>
      <c r="E5" s="59">
        <v>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1" customFormat="1" ht="18" customHeight="1">
      <c r="A6" s="57" t="s">
        <v>622</v>
      </c>
      <c r="B6" s="67">
        <v>0</v>
      </c>
      <c r="C6" s="67">
        <v>0</v>
      </c>
      <c r="D6" s="67">
        <v>0</v>
      </c>
      <c r="E6" s="59">
        <v>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1" customFormat="1" ht="18" customHeight="1">
      <c r="A7" s="57" t="s">
        <v>623</v>
      </c>
      <c r="B7" s="67">
        <v>0</v>
      </c>
      <c r="C7" s="67">
        <v>0</v>
      </c>
      <c r="D7" s="67">
        <v>0</v>
      </c>
      <c r="E7" s="59">
        <v>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1" customFormat="1" ht="18" customHeight="1">
      <c r="A8" s="57" t="s">
        <v>624</v>
      </c>
      <c r="B8" s="67">
        <v>0</v>
      </c>
      <c r="C8" s="67">
        <v>0</v>
      </c>
      <c r="D8" s="67">
        <v>0</v>
      </c>
      <c r="E8" s="59">
        <v>0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1" customFormat="1" ht="18" customHeight="1">
      <c r="A9" s="57" t="s">
        <v>622</v>
      </c>
      <c r="B9" s="67">
        <v>0</v>
      </c>
      <c r="C9" s="67">
        <v>0</v>
      </c>
      <c r="D9" s="67">
        <v>0</v>
      </c>
      <c r="E9" s="59">
        <v>0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1" customFormat="1" ht="18" customHeight="1">
      <c r="A10" s="57" t="s">
        <v>625</v>
      </c>
      <c r="B10" s="67">
        <v>0</v>
      </c>
      <c r="C10" s="67">
        <v>0</v>
      </c>
      <c r="D10" s="67">
        <v>0</v>
      </c>
      <c r="E10" s="59"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1" customFormat="1" ht="18" customHeight="1">
      <c r="A11" s="57" t="s">
        <v>623</v>
      </c>
      <c r="B11" s="67">
        <v>0</v>
      </c>
      <c r="C11" s="67">
        <v>0</v>
      </c>
      <c r="D11" s="67">
        <v>0</v>
      </c>
      <c r="E11" s="59"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1" customFormat="1" ht="18" customHeight="1">
      <c r="A12" s="57" t="s">
        <v>626</v>
      </c>
      <c r="B12" s="67">
        <v>0</v>
      </c>
      <c r="C12" s="67">
        <v>0</v>
      </c>
      <c r="D12" s="67">
        <v>0</v>
      </c>
      <c r="E12" s="59"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1" customFormat="1" ht="18" customHeight="1">
      <c r="A13" s="57" t="s">
        <v>622</v>
      </c>
      <c r="B13" s="67">
        <v>0</v>
      </c>
      <c r="C13" s="67">
        <v>0</v>
      </c>
      <c r="D13" s="67">
        <v>0</v>
      </c>
      <c r="E13" s="59"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1" customFormat="1" ht="18" customHeight="1">
      <c r="A14" s="57" t="s">
        <v>625</v>
      </c>
      <c r="B14" s="67">
        <v>0</v>
      </c>
      <c r="C14" s="67">
        <v>0</v>
      </c>
      <c r="D14" s="67">
        <v>0</v>
      </c>
      <c r="E14" s="59"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1" customFormat="1" ht="18" customHeight="1">
      <c r="A15" s="57" t="s">
        <v>623</v>
      </c>
      <c r="B15" s="67">
        <v>0</v>
      </c>
      <c r="C15" s="67">
        <v>0</v>
      </c>
      <c r="D15" s="67">
        <v>0</v>
      </c>
      <c r="E15" s="59"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1" customFormat="1" ht="18" customHeight="1">
      <c r="A16" s="57" t="s">
        <v>627</v>
      </c>
      <c r="B16" s="67">
        <v>0</v>
      </c>
      <c r="C16" s="67">
        <v>0</v>
      </c>
      <c r="D16" s="67">
        <v>0</v>
      </c>
      <c r="E16" s="59">
        <v>0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1" customFormat="1" ht="18" customHeight="1">
      <c r="A17" s="57" t="s">
        <v>622</v>
      </c>
      <c r="B17" s="67">
        <v>0</v>
      </c>
      <c r="C17" s="67">
        <v>0</v>
      </c>
      <c r="D17" s="67">
        <v>0</v>
      </c>
      <c r="E17" s="59"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1" customFormat="1" ht="18" customHeight="1">
      <c r="A18" s="57" t="s">
        <v>623</v>
      </c>
      <c r="B18" s="67">
        <v>0</v>
      </c>
      <c r="C18" s="67">
        <v>0</v>
      </c>
      <c r="D18" s="67">
        <v>0</v>
      </c>
      <c r="E18" s="59"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1" customFormat="1" ht="18" customHeight="1">
      <c r="A19" s="57" t="s">
        <v>628</v>
      </c>
      <c r="B19" s="67">
        <v>0</v>
      </c>
      <c r="C19" s="67">
        <v>0</v>
      </c>
      <c r="D19" s="67">
        <v>0</v>
      </c>
      <c r="E19" s="59"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1" customFormat="1" ht="18" customHeight="1">
      <c r="A20" s="57" t="s">
        <v>622</v>
      </c>
      <c r="B20" s="67">
        <v>0</v>
      </c>
      <c r="C20" s="67">
        <v>0</v>
      </c>
      <c r="D20" s="67">
        <v>0</v>
      </c>
      <c r="E20" s="59"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1" customFormat="1" ht="18" customHeight="1">
      <c r="A21" s="57" t="s">
        <v>625</v>
      </c>
      <c r="B21" s="67">
        <v>0</v>
      </c>
      <c r="C21" s="67">
        <v>0</v>
      </c>
      <c r="D21" s="67">
        <v>0</v>
      </c>
      <c r="E21" s="59"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1" customFormat="1" ht="18" customHeight="1">
      <c r="A22" s="57" t="s">
        <v>623</v>
      </c>
      <c r="B22" s="67">
        <v>0</v>
      </c>
      <c r="C22" s="67">
        <v>0</v>
      </c>
      <c r="D22" s="67">
        <v>0</v>
      </c>
      <c r="E22" s="59">
        <v>0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1" customFormat="1" ht="18" customHeight="1">
      <c r="A23" s="57" t="s">
        <v>629</v>
      </c>
      <c r="B23" s="67">
        <v>0</v>
      </c>
      <c r="C23" s="67">
        <v>0</v>
      </c>
      <c r="D23" s="67">
        <v>0</v>
      </c>
      <c r="E23" s="59">
        <v>0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s="1" customFormat="1" ht="18" customHeight="1">
      <c r="A24" s="57" t="s">
        <v>622</v>
      </c>
      <c r="B24" s="67">
        <v>0</v>
      </c>
      <c r="C24" s="67">
        <v>0</v>
      </c>
      <c r="D24" s="67">
        <v>0</v>
      </c>
      <c r="E24" s="59">
        <v>0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s="1" customFormat="1" ht="18" customHeight="1">
      <c r="A25" s="57" t="s">
        <v>623</v>
      </c>
      <c r="B25" s="67">
        <v>0</v>
      </c>
      <c r="C25" s="67">
        <v>0</v>
      </c>
      <c r="D25" s="67">
        <v>0</v>
      </c>
      <c r="E25" s="59">
        <v>0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s="1" customFormat="1" ht="18" customHeight="1">
      <c r="A26" s="57" t="s">
        <v>630</v>
      </c>
      <c r="B26" s="67">
        <v>0</v>
      </c>
      <c r="C26" s="67">
        <v>0</v>
      </c>
      <c r="D26" s="67">
        <v>0</v>
      </c>
      <c r="E26" s="59">
        <v>0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s="1" customFormat="1" ht="18" customHeight="1">
      <c r="A27" s="57" t="s">
        <v>622</v>
      </c>
      <c r="B27" s="67">
        <v>0</v>
      </c>
      <c r="C27" s="67">
        <v>0</v>
      </c>
      <c r="D27" s="67">
        <v>0</v>
      </c>
      <c r="E27" s="59">
        <v>0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1" customFormat="1" ht="18" customHeight="1">
      <c r="A28" s="57" t="s">
        <v>623</v>
      </c>
      <c r="B28" s="67">
        <v>0</v>
      </c>
      <c r="C28" s="67">
        <v>0</v>
      </c>
      <c r="D28" s="67">
        <v>0</v>
      </c>
      <c r="E28" s="59">
        <v>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s="1" customFormat="1" ht="18" customHeight="1">
      <c r="A29" s="57" t="s">
        <v>631</v>
      </c>
      <c r="B29" s="67">
        <v>0</v>
      </c>
      <c r="C29" s="67">
        <v>0</v>
      </c>
      <c r="D29" s="67">
        <v>0</v>
      </c>
      <c r="E29" s="59">
        <v>0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s="1" customFormat="1" ht="18" customHeight="1">
      <c r="A30" s="57" t="s">
        <v>622</v>
      </c>
      <c r="B30" s="67">
        <v>0</v>
      </c>
      <c r="C30" s="67">
        <v>0</v>
      </c>
      <c r="D30" s="67">
        <v>0</v>
      </c>
      <c r="E30" s="59">
        <v>0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s="1" customFormat="1" ht="18" customHeight="1">
      <c r="A31" s="57" t="s">
        <v>623</v>
      </c>
      <c r="B31" s="67">
        <v>0</v>
      </c>
      <c r="C31" s="67">
        <v>0</v>
      </c>
      <c r="D31" s="67">
        <v>0</v>
      </c>
      <c r="E31" s="59">
        <v>0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s="1" customFormat="1" ht="18" customHeight="1">
      <c r="A32" s="60" t="s">
        <v>610</v>
      </c>
      <c r="B32" s="68">
        <v>0</v>
      </c>
      <c r="C32" s="68">
        <v>0</v>
      </c>
      <c r="D32" s="68">
        <v>0</v>
      </c>
      <c r="E32" s="69">
        <v>0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s="1" customFormat="1" ht="14.25">
      <c r="A33" s="70" t="s">
        <v>632</v>
      </c>
      <c r="B33" s="70"/>
      <c r="C33" s="70"/>
      <c r="D33" s="70"/>
      <c r="E33" s="70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</sheetData>
  <sheetProtection/>
  <mergeCells count="2">
    <mergeCell ref="A2:E2"/>
    <mergeCell ref="A33:E33"/>
  </mergeCells>
  <printOptions horizontalCentered="1"/>
  <pageMargins left="0.75" right="0.75" top="1" bottom="1" header="0.5" footer="0.5"/>
  <pageSetup fitToHeight="1" fitToWidth="1" horizontalDpi="600" verticalDpi="600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zoomScaleSheetLayoutView="100" workbookViewId="0" topLeftCell="A1">
      <selection activeCell="G7" sqref="G7"/>
    </sheetView>
  </sheetViews>
  <sheetFormatPr defaultColWidth="19.00390625" defaultRowHeight="14.25"/>
  <cols>
    <col min="1" max="1" width="35.50390625" style="49" customWidth="1"/>
    <col min="2" max="3" width="14.375" style="49" customWidth="1"/>
    <col min="4" max="4" width="16.00390625" style="49" customWidth="1"/>
    <col min="5" max="5" width="14.375" style="49" customWidth="1"/>
    <col min="6" max="16384" width="19.00390625" style="49" customWidth="1"/>
  </cols>
  <sheetData>
    <row r="1" spans="1:256" s="1" customFormat="1" ht="14.25">
      <c r="A1" t="s">
        <v>633</v>
      </c>
      <c r="B1"/>
      <c r="C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1" customFormat="1" ht="20.25">
      <c r="A2" s="50" t="s">
        <v>634</v>
      </c>
      <c r="B2" s="50"/>
      <c r="C2" s="50"/>
      <c r="D2" s="50"/>
      <c r="E2" s="50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s="1" customFormat="1" ht="15">
      <c r="A3" s="51"/>
      <c r="B3" s="49"/>
      <c r="C3" s="49"/>
      <c r="D3" s="49"/>
      <c r="E3" s="52" t="s">
        <v>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s="1" customFormat="1" ht="27.75" customHeight="1">
      <c r="A4" s="53" t="s">
        <v>581</v>
      </c>
      <c r="B4" s="54" t="s">
        <v>122</v>
      </c>
      <c r="C4" s="54" t="s">
        <v>123</v>
      </c>
      <c r="D4" s="55" t="s">
        <v>124</v>
      </c>
      <c r="E4" s="56" t="s">
        <v>43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1" customFormat="1" ht="27.75" customHeight="1">
      <c r="A5" s="57" t="s">
        <v>635</v>
      </c>
      <c r="B5" s="58">
        <v>0</v>
      </c>
      <c r="C5" s="58">
        <v>0</v>
      </c>
      <c r="D5" s="58">
        <v>0</v>
      </c>
      <c r="E5" s="59">
        <v>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1" customFormat="1" ht="27.75" customHeight="1">
      <c r="A6" s="57" t="s">
        <v>636</v>
      </c>
      <c r="B6" s="58">
        <v>0</v>
      </c>
      <c r="C6" s="58">
        <v>0</v>
      </c>
      <c r="D6" s="58">
        <v>0</v>
      </c>
      <c r="E6" s="59">
        <v>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1" customFormat="1" ht="27.75" customHeight="1">
      <c r="A7" s="57" t="s">
        <v>637</v>
      </c>
      <c r="B7" s="58">
        <v>0</v>
      </c>
      <c r="C7" s="58">
        <v>0</v>
      </c>
      <c r="D7" s="58">
        <v>0</v>
      </c>
      <c r="E7" s="59">
        <v>0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1" customFormat="1" ht="27.75" customHeight="1">
      <c r="A8" s="57" t="s">
        <v>636</v>
      </c>
      <c r="B8" s="58">
        <v>0</v>
      </c>
      <c r="C8" s="58">
        <v>0</v>
      </c>
      <c r="D8" s="58">
        <v>0</v>
      </c>
      <c r="E8" s="59">
        <v>0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1" customFormat="1" ht="27.75" customHeight="1">
      <c r="A9" s="57" t="s">
        <v>638</v>
      </c>
      <c r="B9" s="58">
        <v>0</v>
      </c>
      <c r="C9" s="58">
        <v>0</v>
      </c>
      <c r="D9" s="58">
        <v>0</v>
      </c>
      <c r="E9" s="59">
        <v>0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1" customFormat="1" ht="27.75" customHeight="1">
      <c r="A10" s="57" t="s">
        <v>639</v>
      </c>
      <c r="B10" s="58">
        <v>0</v>
      </c>
      <c r="C10" s="58">
        <v>0</v>
      </c>
      <c r="D10" s="58">
        <v>0</v>
      </c>
      <c r="E10" s="59">
        <v>0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1" customFormat="1" ht="27.75" customHeight="1">
      <c r="A11" s="57" t="s">
        <v>640</v>
      </c>
      <c r="B11" s="58">
        <v>0</v>
      </c>
      <c r="C11" s="58">
        <v>0</v>
      </c>
      <c r="D11" s="58">
        <v>0</v>
      </c>
      <c r="E11" s="59">
        <v>0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1" customFormat="1" ht="27.75" customHeight="1">
      <c r="A12" s="57" t="s">
        <v>641</v>
      </c>
      <c r="B12" s="58">
        <v>0</v>
      </c>
      <c r="C12" s="58">
        <v>0</v>
      </c>
      <c r="D12" s="58">
        <v>0</v>
      </c>
      <c r="E12" s="59">
        <v>0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1" customFormat="1" ht="27.75" customHeight="1">
      <c r="A13" s="57" t="s">
        <v>642</v>
      </c>
      <c r="B13" s="58">
        <v>0</v>
      </c>
      <c r="C13" s="58">
        <v>0</v>
      </c>
      <c r="D13" s="58">
        <v>0</v>
      </c>
      <c r="E13" s="59">
        <v>0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1" customFormat="1" ht="27.75" customHeight="1">
      <c r="A14" s="57" t="s">
        <v>641</v>
      </c>
      <c r="B14" s="58">
        <v>0</v>
      </c>
      <c r="C14" s="58">
        <v>0</v>
      </c>
      <c r="D14" s="58">
        <v>0</v>
      </c>
      <c r="E14" s="59">
        <v>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1" customFormat="1" ht="27.75" customHeight="1">
      <c r="A15" s="57" t="s">
        <v>643</v>
      </c>
      <c r="B15" s="58">
        <v>0</v>
      </c>
      <c r="C15" s="58">
        <v>0</v>
      </c>
      <c r="D15" s="58">
        <v>0</v>
      </c>
      <c r="E15" s="59">
        <v>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1" customFormat="1" ht="27.75" customHeight="1">
      <c r="A16" s="57" t="s">
        <v>644</v>
      </c>
      <c r="B16" s="58">
        <v>0</v>
      </c>
      <c r="C16" s="58">
        <v>0</v>
      </c>
      <c r="D16" s="58">
        <v>0</v>
      </c>
      <c r="E16" s="59">
        <v>0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1" customFormat="1" ht="27.75" customHeight="1">
      <c r="A17" s="57" t="s">
        <v>645</v>
      </c>
      <c r="B17" s="58">
        <v>0</v>
      </c>
      <c r="C17" s="58">
        <v>0</v>
      </c>
      <c r="D17" s="58">
        <v>0</v>
      </c>
      <c r="E17" s="59">
        <v>0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1" customFormat="1" ht="27.75" customHeight="1">
      <c r="A18" s="57" t="s">
        <v>646</v>
      </c>
      <c r="B18" s="58">
        <v>0</v>
      </c>
      <c r="C18" s="58">
        <v>0</v>
      </c>
      <c r="D18" s="58">
        <v>0</v>
      </c>
      <c r="E18" s="59">
        <v>0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1" customFormat="1" ht="27.75" customHeight="1">
      <c r="A19" s="57" t="s">
        <v>647</v>
      </c>
      <c r="B19" s="58">
        <v>0</v>
      </c>
      <c r="C19" s="58">
        <v>0</v>
      </c>
      <c r="D19" s="58">
        <v>0</v>
      </c>
      <c r="E19" s="59">
        <v>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1" customFormat="1" ht="27.75" customHeight="1">
      <c r="A20" s="57" t="s">
        <v>648</v>
      </c>
      <c r="B20" s="58">
        <v>0</v>
      </c>
      <c r="C20" s="58">
        <v>0</v>
      </c>
      <c r="D20" s="58">
        <v>0</v>
      </c>
      <c r="E20" s="59">
        <v>0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1" customFormat="1" ht="27.75" customHeight="1">
      <c r="A21" s="60" t="s">
        <v>605</v>
      </c>
      <c r="B21" s="61">
        <v>0</v>
      </c>
      <c r="C21" s="61">
        <v>0</v>
      </c>
      <c r="D21" s="61">
        <v>0</v>
      </c>
      <c r="E21" s="62">
        <v>0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1" customFormat="1" ht="27.75" customHeight="1">
      <c r="A22" s="63" t="s">
        <v>649</v>
      </c>
      <c r="B22" s="63"/>
      <c r="C22" s="64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</sheetData>
  <sheetProtection/>
  <mergeCells count="1">
    <mergeCell ref="A2:E2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34.125" style="0" customWidth="1"/>
    <col min="2" max="2" width="12.375" style="0" customWidth="1"/>
    <col min="3" max="3" width="14.375" style="0" customWidth="1"/>
    <col min="4" max="4" width="14.25390625" style="0" customWidth="1"/>
    <col min="5" max="5" width="15.50390625" style="0" customWidth="1"/>
  </cols>
  <sheetData>
    <row r="1" s="30" customFormat="1" ht="24.75" customHeight="1">
      <c r="A1" t="s">
        <v>650</v>
      </c>
    </row>
    <row r="2" spans="1:5" s="30" customFormat="1" ht="28.5" customHeight="1">
      <c r="A2" s="3" t="s">
        <v>651</v>
      </c>
      <c r="B2" s="3"/>
      <c r="C2" s="3"/>
      <c r="D2" s="3"/>
      <c r="E2" s="3"/>
    </row>
    <row r="3" spans="1:8" s="30" customFormat="1" ht="18" customHeight="1">
      <c r="A3" s="31"/>
      <c r="B3" s="31"/>
      <c r="C3" s="31"/>
      <c r="D3" s="31"/>
      <c r="E3" s="32" t="s">
        <v>652</v>
      </c>
      <c r="F3" s="33"/>
      <c r="G3" s="33"/>
      <c r="H3" s="33"/>
    </row>
    <row r="4" spans="1:5" s="30" customFormat="1" ht="24.75" customHeight="1">
      <c r="A4" s="34" t="s">
        <v>619</v>
      </c>
      <c r="B4" s="35" t="s">
        <v>69</v>
      </c>
      <c r="C4" s="36" t="s">
        <v>653</v>
      </c>
      <c r="D4" s="36" t="s">
        <v>654</v>
      </c>
      <c r="E4" s="37" t="s">
        <v>655</v>
      </c>
    </row>
    <row r="5" spans="1:5" s="30" customFormat="1" ht="27.75" customHeight="1">
      <c r="A5" s="38"/>
      <c r="B5" s="39"/>
      <c r="C5" s="40"/>
      <c r="D5" s="40"/>
      <c r="E5" s="41"/>
    </row>
    <row r="6" spans="1:5" s="30" customFormat="1" ht="31.5" customHeight="1">
      <c r="A6" s="42" t="s">
        <v>656</v>
      </c>
      <c r="B6" s="43">
        <v>216370</v>
      </c>
      <c r="C6" s="43">
        <v>30000</v>
      </c>
      <c r="D6" s="43">
        <v>186370</v>
      </c>
      <c r="E6" s="44"/>
    </row>
    <row r="7" spans="1:9" s="30" customFormat="1" ht="31.5" customHeight="1">
      <c r="A7" s="42" t="s">
        <v>657</v>
      </c>
      <c r="B7" s="43">
        <v>196500</v>
      </c>
      <c r="C7" s="43">
        <v>30000</v>
      </c>
      <c r="D7" s="43">
        <v>129000</v>
      </c>
      <c r="E7" s="44">
        <v>37500</v>
      </c>
      <c r="I7" s="48"/>
    </row>
    <row r="8" spans="1:5" s="30" customFormat="1" ht="31.5" customHeight="1">
      <c r="A8" s="42" t="s">
        <v>658</v>
      </c>
      <c r="B8" s="43">
        <v>59000</v>
      </c>
      <c r="C8" s="43"/>
      <c r="D8" s="43">
        <v>59000</v>
      </c>
      <c r="E8" s="44"/>
    </row>
    <row r="9" spans="1:5" s="30" customFormat="1" ht="31.5" customHeight="1">
      <c r="A9" s="42" t="s">
        <v>659</v>
      </c>
      <c r="B9" s="43">
        <v>353870</v>
      </c>
      <c r="C9" s="43">
        <v>60000</v>
      </c>
      <c r="D9" s="43">
        <v>256370</v>
      </c>
      <c r="E9" s="44">
        <v>37500</v>
      </c>
    </row>
    <row r="10" spans="1:5" s="30" customFormat="1" ht="31.5" customHeight="1">
      <c r="A10" s="45" t="s">
        <v>660</v>
      </c>
      <c r="B10" s="46">
        <v>316370</v>
      </c>
      <c r="C10" s="46">
        <v>60000</v>
      </c>
      <c r="D10" s="46">
        <v>256370</v>
      </c>
      <c r="E10" s="47"/>
    </row>
    <row r="11" s="30" customFormat="1" ht="27.75" customHeight="1"/>
    <row r="12" s="30" customFormat="1" ht="14.25"/>
    <row r="13" s="30" customFormat="1" ht="14.25"/>
    <row r="14" s="30" customFormat="1" ht="14.25"/>
    <row r="15" s="30" customFormat="1" ht="14.25"/>
    <row r="16" s="30" customFormat="1" ht="14.25"/>
    <row r="17" s="30" customFormat="1" ht="14.25"/>
    <row r="18" s="30" customFormat="1" ht="14.25"/>
    <row r="19" s="30" customFormat="1" ht="14.25"/>
    <row r="20" s="30" customFormat="1" ht="14.25"/>
    <row r="21" s="30" customFormat="1" ht="14.25"/>
    <row r="22" s="30" customFormat="1" ht="14.25"/>
    <row r="23" s="30" customFormat="1" ht="14.25"/>
    <row r="24" s="30" customFormat="1" ht="14.25"/>
    <row r="25" s="30" customFormat="1" ht="14.25"/>
    <row r="26" s="30" customFormat="1" ht="14.25"/>
    <row r="27" s="30" customFormat="1" ht="14.25"/>
    <row r="28" s="30" customFormat="1" ht="14.25"/>
    <row r="29" s="30" customFormat="1" ht="14.25"/>
    <row r="30" s="30" customFormat="1" ht="14.25"/>
    <row r="31" s="30" customFormat="1" ht="14.25"/>
    <row r="32" s="30" customFormat="1" ht="14.25"/>
    <row r="33" s="30" customFormat="1" ht="14.25"/>
    <row r="34" s="30" customFormat="1" ht="14.25"/>
    <row r="35" s="30" customFormat="1" ht="14.25"/>
    <row r="36" s="30" customFormat="1" ht="14.25"/>
    <row r="37" s="30" customFormat="1" ht="14.25"/>
    <row r="38" s="30" customFormat="1" ht="14.25"/>
    <row r="39" s="30" customFormat="1" ht="14.25"/>
    <row r="40" s="30" customFormat="1" ht="14.25"/>
    <row r="41" s="30" customFormat="1" ht="14.25"/>
    <row r="42" s="30" customFormat="1" ht="14.25"/>
    <row r="43" s="30" customFormat="1" ht="14.25"/>
    <row r="44" s="30" customFormat="1" ht="14.25"/>
    <row r="45" s="30" customFormat="1" ht="14.25"/>
    <row r="46" s="30" customFormat="1" ht="14.25"/>
    <row r="47" s="30" customFormat="1" ht="14.25"/>
    <row r="48" s="30" customFormat="1" ht="14.25"/>
    <row r="49" s="30" customFormat="1" ht="14.25"/>
    <row r="50" s="30" customFormat="1" ht="14.25"/>
    <row r="51" s="30" customFormat="1" ht="14.25"/>
    <row r="52" s="30" customFormat="1" ht="14.25"/>
    <row r="53" s="30" customFormat="1" ht="14.25"/>
    <row r="54" s="30" customFormat="1" ht="14.25"/>
    <row r="55" s="30" customFormat="1" ht="14.25"/>
    <row r="56" s="30" customFormat="1" ht="14.25"/>
    <row r="57" s="30" customFormat="1" ht="14.25"/>
    <row r="58" s="30" customFormat="1" ht="14.25"/>
    <row r="59" s="30" customFormat="1" ht="14.25"/>
    <row r="60" s="30" customFormat="1" ht="14.25"/>
    <row r="61" s="30" customFormat="1" ht="14.25"/>
    <row r="62" s="30" customFormat="1" ht="14.25"/>
    <row r="63" s="30" customFormat="1" ht="14.25"/>
    <row r="64" s="30" customFormat="1" ht="14.25"/>
    <row r="65" s="30" customFormat="1" ht="14.25"/>
    <row r="66" s="30" customFormat="1" ht="14.25"/>
    <row r="67" s="30" customFormat="1" ht="14.25"/>
    <row r="68" s="30" customFormat="1" ht="14.25"/>
    <row r="69" s="30" customFormat="1" ht="14.25"/>
    <row r="70" s="30" customFormat="1" ht="14.25"/>
    <row r="71" s="30" customFormat="1" ht="14.25"/>
    <row r="72" s="30" customFormat="1" ht="14.25"/>
    <row r="73" s="30" customFormat="1" ht="14.25"/>
    <row r="74" s="30" customFormat="1" ht="14.25"/>
    <row r="75" s="30" customFormat="1" ht="14.25"/>
    <row r="76" s="30" customFormat="1" ht="14.25"/>
    <row r="77" s="30" customFormat="1" ht="14.25"/>
    <row r="78" s="30" customFormat="1" ht="14.25"/>
    <row r="79" s="30" customFormat="1" ht="14.25"/>
    <row r="80" s="30" customFormat="1" ht="14.25"/>
    <row r="81" s="30" customFormat="1" ht="14.25"/>
    <row r="82" s="30" customFormat="1" ht="14.25"/>
    <row r="83" s="30" customFormat="1" ht="14.25"/>
    <row r="84" s="30" customFormat="1" ht="14.25"/>
    <row r="85" s="30" customFormat="1" ht="14.25"/>
    <row r="86" s="30" customFormat="1" ht="14.25"/>
    <row r="87" s="30" customFormat="1" ht="14.25"/>
    <row r="88" s="30" customFormat="1" ht="14.25"/>
    <row r="89" s="30" customFormat="1" ht="14.25"/>
    <row r="90" s="30" customFormat="1" ht="14.25"/>
    <row r="91" s="30" customFormat="1" ht="14.25"/>
    <row r="92" s="30" customFormat="1" ht="14.25"/>
    <row r="93" s="30" customFormat="1" ht="14.25"/>
    <row r="94" s="30" customFormat="1" ht="14.25"/>
    <row r="95" s="30" customFormat="1" ht="14.25"/>
    <row r="96" s="30" customFormat="1" ht="14.25"/>
    <row r="97" s="30" customFormat="1" ht="14.25"/>
    <row r="98" s="30" customFormat="1" ht="14.25"/>
    <row r="99" s="30" customFormat="1" ht="14.25"/>
    <row r="100" s="30" customFormat="1" ht="14.25"/>
    <row r="101" s="30" customFormat="1" ht="14.25"/>
    <row r="102" s="30" customFormat="1" ht="14.25"/>
    <row r="103" s="30" customFormat="1" ht="14.25"/>
    <row r="104" s="30" customFormat="1" ht="14.25"/>
    <row r="105" s="30" customFormat="1" ht="14.25"/>
    <row r="106" s="30" customFormat="1" ht="14.25"/>
    <row r="107" s="30" customFormat="1" ht="14.25"/>
    <row r="108" s="30" customFormat="1" ht="14.25"/>
    <row r="109" s="30" customFormat="1" ht="14.25"/>
    <row r="110" s="30" customFormat="1" ht="14.25"/>
    <row r="111" s="30" customFormat="1" ht="14.25"/>
    <row r="112" s="30" customFormat="1" ht="14.25"/>
    <row r="113" s="30" customFormat="1" ht="14.25"/>
    <row r="114" s="30" customFormat="1" ht="14.25"/>
    <row r="115" s="30" customFormat="1" ht="14.25"/>
    <row r="116" s="30" customFormat="1" ht="14.25"/>
    <row r="117" s="30" customFormat="1" ht="14.25"/>
    <row r="118" s="30" customFormat="1" ht="14.25"/>
    <row r="119" s="30" customFormat="1" ht="14.25"/>
    <row r="120" s="30" customFormat="1" ht="14.25"/>
    <row r="121" s="30" customFormat="1" ht="14.25"/>
    <row r="122" s="30" customFormat="1" ht="14.25"/>
    <row r="123" s="30" customFormat="1" ht="14.25"/>
    <row r="124" s="30" customFormat="1" ht="14.25"/>
    <row r="125" s="30" customFormat="1" ht="14.25"/>
    <row r="126" s="30" customFormat="1" ht="14.25"/>
    <row r="127" s="30" customFormat="1" ht="14.25"/>
    <row r="128" s="30" customFormat="1" ht="14.25"/>
    <row r="129" s="30" customFormat="1" ht="14.25"/>
    <row r="130" s="30" customFormat="1" ht="14.25"/>
    <row r="131" s="30" customFormat="1" ht="14.25"/>
    <row r="132" s="30" customFormat="1" ht="14.25"/>
    <row r="133" s="30" customFormat="1" ht="14.25"/>
    <row r="134" s="30" customFormat="1" ht="14.25"/>
    <row r="135" s="30" customFormat="1" ht="14.25"/>
    <row r="136" s="30" customFormat="1" ht="14.25"/>
    <row r="137" s="30" customFormat="1" ht="14.25"/>
    <row r="138" s="30" customFormat="1" ht="14.25"/>
    <row r="139" s="30" customFormat="1" ht="14.25"/>
    <row r="140" s="30" customFormat="1" ht="14.25"/>
    <row r="141" s="30" customFormat="1" ht="14.25"/>
    <row r="142" s="30" customFormat="1" ht="14.25"/>
    <row r="143" s="30" customFormat="1" ht="14.25"/>
    <row r="144" s="30" customFormat="1" ht="14.25"/>
    <row r="145" s="30" customFormat="1" ht="14.25"/>
    <row r="146" s="30" customFormat="1" ht="14.25"/>
    <row r="147" s="30" customFormat="1" ht="14.25"/>
    <row r="148" s="30" customFormat="1" ht="14.25"/>
    <row r="149" s="30" customFormat="1" ht="14.25"/>
    <row r="150" s="30" customFormat="1" ht="14.25"/>
    <row r="151" s="30" customFormat="1" ht="14.25"/>
    <row r="152" s="30" customFormat="1" ht="14.25"/>
    <row r="153" s="30" customFormat="1" ht="14.25"/>
    <row r="154" s="30" customFormat="1" ht="14.25"/>
    <row r="155" s="30" customFormat="1" ht="14.25"/>
    <row r="156" s="30" customFormat="1" ht="14.25"/>
    <row r="157" s="30" customFormat="1" ht="14.25"/>
    <row r="158" s="30" customFormat="1" ht="14.25"/>
    <row r="159" s="30" customFormat="1" ht="14.25"/>
    <row r="160" s="30" customFormat="1" ht="14.25"/>
    <row r="161" s="30" customFormat="1" ht="14.25"/>
    <row r="162" s="30" customFormat="1" ht="14.25"/>
    <row r="163" s="30" customFormat="1" ht="14.25"/>
    <row r="164" s="30" customFormat="1" ht="14.25"/>
    <row r="165" s="30" customFormat="1" ht="14.25"/>
    <row r="166" s="30" customFormat="1" ht="14.25"/>
    <row r="167" s="30" customFormat="1" ht="14.25"/>
    <row r="168" s="30" customFormat="1" ht="14.25"/>
    <row r="169" s="30" customFormat="1" ht="14.25"/>
    <row r="170" s="30" customFormat="1" ht="14.25"/>
    <row r="171" s="30" customFormat="1" ht="14.25"/>
    <row r="172" s="30" customFormat="1" ht="14.25"/>
    <row r="173" s="30" customFormat="1" ht="14.25"/>
    <row r="174" s="30" customFormat="1" ht="14.25"/>
    <row r="175" s="30" customFormat="1" ht="14.25"/>
    <row r="176" s="30" customFormat="1" ht="14.25"/>
    <row r="177" s="30" customFormat="1" ht="14.25"/>
    <row r="178" s="30" customFormat="1" ht="14.25"/>
    <row r="179" s="30" customFormat="1" ht="14.25"/>
    <row r="180" s="30" customFormat="1" ht="14.25"/>
    <row r="181" s="30" customFormat="1" ht="14.25"/>
    <row r="182" s="30" customFormat="1" ht="14.25"/>
    <row r="183" s="30" customFormat="1" ht="14.25"/>
    <row r="184" s="30" customFormat="1" ht="14.25"/>
    <row r="185" s="30" customFormat="1" ht="14.25"/>
    <row r="186" s="30" customFormat="1" ht="14.25"/>
    <row r="187" s="30" customFormat="1" ht="14.25"/>
    <row r="188" s="30" customFormat="1" ht="14.25"/>
    <row r="189" s="30" customFormat="1" ht="14.25"/>
    <row r="190" s="30" customFormat="1" ht="14.25"/>
    <row r="191" s="30" customFormat="1" ht="14.25"/>
    <row r="192" s="30" customFormat="1" ht="14.25"/>
    <row r="193" s="30" customFormat="1" ht="14.25"/>
    <row r="194" s="30" customFormat="1" ht="14.25"/>
    <row r="195" s="30" customFormat="1" ht="14.25"/>
    <row r="196" s="30" customFormat="1" ht="14.25"/>
    <row r="197" s="30" customFormat="1" ht="14.25"/>
    <row r="198" s="30" customFormat="1" ht="14.25"/>
    <row r="199" s="30" customFormat="1" ht="14.25"/>
    <row r="200" s="30" customFormat="1" ht="14.25"/>
    <row r="201" s="30" customFormat="1" ht="14.25"/>
    <row r="202" s="30" customFormat="1" ht="14.25"/>
    <row r="203" s="30" customFormat="1" ht="14.25"/>
    <row r="204" s="30" customFormat="1" ht="14.25"/>
    <row r="205" s="30" customFormat="1" ht="14.25"/>
    <row r="206" s="30" customFormat="1" ht="14.25"/>
    <row r="207" s="30" customFormat="1" ht="14.25"/>
    <row r="208" s="30" customFormat="1" ht="14.25"/>
    <row r="209" s="30" customFormat="1" ht="14.25"/>
    <row r="210" s="30" customFormat="1" ht="14.25"/>
    <row r="211" s="30" customFormat="1" ht="14.25"/>
    <row r="212" s="30" customFormat="1" ht="14.25"/>
    <row r="213" s="30" customFormat="1" ht="14.25"/>
    <row r="214" s="30" customFormat="1" ht="14.25"/>
    <row r="215" s="30" customFormat="1" ht="14.25"/>
    <row r="216" s="30" customFormat="1" ht="14.25"/>
    <row r="217" s="30" customFormat="1" ht="14.25"/>
    <row r="218" s="30" customFormat="1" ht="14.25"/>
    <row r="219" s="30" customFormat="1" ht="14.25"/>
    <row r="220" s="30" customFormat="1" ht="14.25"/>
    <row r="221" s="30" customFormat="1" ht="14.25"/>
    <row r="222" s="30" customFormat="1" ht="14.25"/>
    <row r="223" s="30" customFormat="1" ht="14.25"/>
    <row r="224" s="30" customFormat="1" ht="14.25"/>
    <row r="225" s="30" customFormat="1" ht="14.25"/>
    <row r="226" s="30" customFormat="1" ht="14.25"/>
    <row r="227" s="30" customFormat="1" ht="14.25"/>
    <row r="228" s="30" customFormat="1" ht="14.25"/>
    <row r="229" s="30" customFormat="1" ht="14.25"/>
    <row r="230" s="30" customFormat="1" ht="14.25"/>
    <row r="231" s="30" customFormat="1" ht="14.25"/>
    <row r="232" s="30" customFormat="1" ht="14.25"/>
    <row r="233" s="30" customFormat="1" ht="14.25"/>
    <row r="234" s="30" customFormat="1" ht="14.25"/>
    <row r="235" s="30" customFormat="1" ht="14.25"/>
    <row r="236" s="30" customFormat="1" ht="14.25"/>
    <row r="237" s="30" customFormat="1" ht="14.25"/>
    <row r="238" s="30" customFormat="1" ht="14.25"/>
    <row r="239" s="30" customFormat="1" ht="14.25"/>
    <row r="240" s="30" customFormat="1" ht="14.25"/>
    <row r="241" s="30" customFormat="1" ht="14.25"/>
    <row r="242" s="30" customFormat="1" ht="14.25"/>
    <row r="243" s="30" customFormat="1" ht="14.25"/>
    <row r="244" s="30" customFormat="1" ht="14.25"/>
    <row r="245" s="30" customFormat="1" ht="14.25"/>
    <row r="246" s="30" customFormat="1" ht="14.25"/>
    <row r="247" s="30" customFormat="1" ht="14.25"/>
    <row r="248" s="30" customFormat="1" ht="14.25"/>
    <row r="249" s="30" customFormat="1" ht="14.25"/>
    <row r="250" s="30" customFormat="1" ht="14.25"/>
    <row r="251" s="30" customFormat="1" ht="14.25"/>
    <row r="252" s="30" customFormat="1" ht="14.25"/>
    <row r="253" s="30" customFormat="1" ht="14.25"/>
    <row r="254" s="30" customFormat="1" ht="14.25"/>
    <row r="255" s="30" customFormat="1" ht="14.25"/>
  </sheetData>
  <sheetProtection/>
  <mergeCells count="7">
    <mergeCell ref="A2:E2"/>
    <mergeCell ref="A3:D3"/>
    <mergeCell ref="A4:A5"/>
    <mergeCell ref="B4:B5"/>
    <mergeCell ref="C4:C5"/>
    <mergeCell ref="D4:D5"/>
    <mergeCell ref="E4:E5"/>
  </mergeCells>
  <printOptions horizontalCentered="1"/>
  <pageMargins left="0.75" right="0.75" top="1.2" bottom="1.2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4"/>
  <sheetViews>
    <sheetView workbookViewId="0" topLeftCell="A1">
      <pane xSplit="1" ySplit="1" topLeftCell="B2" activePane="bottomRight" state="frozen"/>
      <selection pane="bottomRight" activeCell="J27" sqref="J27"/>
    </sheetView>
  </sheetViews>
  <sheetFormatPr defaultColWidth="9.00390625" defaultRowHeight="14.25"/>
  <cols>
    <col min="1" max="1" width="29.75390625" style="250" customWidth="1"/>
    <col min="2" max="7" width="10.625" style="250" customWidth="1"/>
    <col min="8" max="247" width="9.00390625" style="250" customWidth="1"/>
  </cols>
  <sheetData>
    <row r="1" ht="14.25">
      <c r="A1" s="250" t="s">
        <v>35</v>
      </c>
    </row>
    <row r="2" spans="1:7" ht="24" customHeight="1">
      <c r="A2" s="251" t="s">
        <v>36</v>
      </c>
      <c r="B2" s="251"/>
      <c r="C2" s="251"/>
      <c r="D2" s="251"/>
      <c r="E2" s="251"/>
      <c r="F2" s="251"/>
      <c r="G2" s="251"/>
    </row>
    <row r="3" spans="1:7" s="246" customFormat="1" ht="13.5" customHeight="1">
      <c r="A3" s="252"/>
      <c r="B3" s="253"/>
      <c r="C3" s="253"/>
      <c r="D3" s="253"/>
      <c r="E3" s="253"/>
      <c r="F3" s="351" t="s">
        <v>2</v>
      </c>
      <c r="G3" s="351"/>
    </row>
    <row r="4" spans="1:7" s="247" customFormat="1" ht="19.5" customHeight="1">
      <c r="A4" s="255" t="s">
        <v>3</v>
      </c>
      <c r="B4" s="256" t="s">
        <v>37</v>
      </c>
      <c r="C4" s="257" t="s">
        <v>38</v>
      </c>
      <c r="D4" s="257"/>
      <c r="E4" s="257" t="s">
        <v>6</v>
      </c>
      <c r="F4" s="257"/>
      <c r="G4" s="301" t="s">
        <v>39</v>
      </c>
    </row>
    <row r="5" spans="1:7" s="248" customFormat="1" ht="19.5" customHeight="1">
      <c r="A5" s="260"/>
      <c r="B5" s="261"/>
      <c r="C5" s="262" t="s">
        <v>40</v>
      </c>
      <c r="D5" s="262" t="s">
        <v>41</v>
      </c>
      <c r="E5" s="261" t="s">
        <v>42</v>
      </c>
      <c r="F5" s="261" t="s">
        <v>43</v>
      </c>
      <c r="G5" s="302"/>
    </row>
    <row r="6" spans="1:7" s="338" customFormat="1" ht="16.5" customHeight="1">
      <c r="A6" s="343" t="s">
        <v>44</v>
      </c>
      <c r="B6" s="344">
        <f>SUM(B7:B27)</f>
        <v>664700</v>
      </c>
      <c r="C6" s="344">
        <f>SUM(C7:C27)</f>
        <v>392486</v>
      </c>
      <c r="D6" s="344">
        <f>SUM(D7:D27)</f>
        <v>382865</v>
      </c>
      <c r="E6" s="344">
        <f>C6-D6</f>
        <v>9621</v>
      </c>
      <c r="F6" s="352">
        <f>E6/D6*100</f>
        <v>2.512896190563253</v>
      </c>
      <c r="G6" s="345">
        <f>C6/B6*100</f>
        <v>59.04708891229126</v>
      </c>
    </row>
    <row r="7" spans="1:7" s="339" customFormat="1" ht="16.5" customHeight="1">
      <c r="A7" s="184" t="s">
        <v>45</v>
      </c>
      <c r="B7" s="307">
        <v>69228</v>
      </c>
      <c r="C7" s="306">
        <v>39332</v>
      </c>
      <c r="D7" s="306">
        <v>30782</v>
      </c>
      <c r="E7" s="307">
        <f>C7-D7</f>
        <v>8550</v>
      </c>
      <c r="F7" s="353">
        <f>E7/D7*100</f>
        <v>27.775972971216945</v>
      </c>
      <c r="G7" s="346">
        <f>C7/B7*100</f>
        <v>56.8151614953487</v>
      </c>
    </row>
    <row r="8" spans="1:7" s="250" customFormat="1" ht="16.5" customHeight="1">
      <c r="A8" s="187" t="s">
        <v>46</v>
      </c>
      <c r="B8" s="306">
        <v>904</v>
      </c>
      <c r="C8" s="306">
        <v>621</v>
      </c>
      <c r="D8" s="306">
        <v>637</v>
      </c>
      <c r="E8" s="307">
        <f aca="true" t="shared" si="0" ref="E8:E25">C8-D8</f>
        <v>-16</v>
      </c>
      <c r="F8" s="353">
        <f aca="true" t="shared" si="1" ref="F8:F25">E8/D8*100</f>
        <v>-2.511773940345369</v>
      </c>
      <c r="G8" s="346">
        <f aca="true" t="shared" si="2" ref="G8:G25">C8/B8*100</f>
        <v>68.69469026548673</v>
      </c>
    </row>
    <row r="9" spans="1:7" s="250" customFormat="1" ht="16.5" customHeight="1">
      <c r="A9" s="187" t="s">
        <v>47</v>
      </c>
      <c r="B9" s="306">
        <v>29915</v>
      </c>
      <c r="C9" s="306">
        <v>17595</v>
      </c>
      <c r="D9" s="306">
        <v>19953</v>
      </c>
      <c r="E9" s="307">
        <f t="shared" si="0"/>
        <v>-2358</v>
      </c>
      <c r="F9" s="353">
        <f t="shared" si="1"/>
        <v>-11.817771763644565</v>
      </c>
      <c r="G9" s="346">
        <f t="shared" si="2"/>
        <v>58.81664716697309</v>
      </c>
    </row>
    <row r="10" spans="1:7" s="250" customFormat="1" ht="16.5" customHeight="1">
      <c r="A10" s="187" t="s">
        <v>48</v>
      </c>
      <c r="B10" s="306">
        <v>155677</v>
      </c>
      <c r="C10" s="306">
        <v>90248</v>
      </c>
      <c r="D10" s="306">
        <v>95454</v>
      </c>
      <c r="E10" s="307">
        <f t="shared" si="0"/>
        <v>-5206</v>
      </c>
      <c r="F10" s="353">
        <f t="shared" si="1"/>
        <v>-5.4539359272529175</v>
      </c>
      <c r="G10" s="346">
        <f t="shared" si="2"/>
        <v>57.97131239682163</v>
      </c>
    </row>
    <row r="11" spans="1:7" s="250" customFormat="1" ht="16.5" customHeight="1">
      <c r="A11" s="187" t="s">
        <v>49</v>
      </c>
      <c r="B11" s="306">
        <v>19994</v>
      </c>
      <c r="C11" s="306">
        <v>6174</v>
      </c>
      <c r="D11" s="306">
        <v>3523</v>
      </c>
      <c r="E11" s="307">
        <f t="shared" si="0"/>
        <v>2651</v>
      </c>
      <c r="F11" s="353">
        <f t="shared" si="1"/>
        <v>75.24836786829407</v>
      </c>
      <c r="G11" s="346">
        <f t="shared" si="2"/>
        <v>30.87926377913374</v>
      </c>
    </row>
    <row r="12" spans="1:7" s="250" customFormat="1" ht="16.5" customHeight="1">
      <c r="A12" s="187" t="s">
        <v>50</v>
      </c>
      <c r="B12" s="306">
        <v>9820</v>
      </c>
      <c r="C12" s="306">
        <v>3843</v>
      </c>
      <c r="D12" s="306">
        <v>5430</v>
      </c>
      <c r="E12" s="307">
        <f t="shared" si="0"/>
        <v>-1587</v>
      </c>
      <c r="F12" s="353">
        <f t="shared" si="1"/>
        <v>-29.226519337016576</v>
      </c>
      <c r="G12" s="346">
        <f t="shared" si="2"/>
        <v>39.134419551934826</v>
      </c>
    </row>
    <row r="13" spans="1:7" s="250" customFormat="1" ht="16.5" customHeight="1">
      <c r="A13" s="187" t="s">
        <v>51</v>
      </c>
      <c r="B13" s="306">
        <v>46830</v>
      </c>
      <c r="C13" s="306">
        <v>23434</v>
      </c>
      <c r="D13" s="306">
        <v>22301</v>
      </c>
      <c r="E13" s="307">
        <f t="shared" si="0"/>
        <v>1133</v>
      </c>
      <c r="F13" s="353">
        <f t="shared" si="1"/>
        <v>5.080489664140622</v>
      </c>
      <c r="G13" s="346">
        <f t="shared" si="2"/>
        <v>50.040572282724746</v>
      </c>
    </row>
    <row r="14" spans="1:7" s="250" customFormat="1" ht="16.5" customHeight="1">
      <c r="A14" s="187" t="s">
        <v>52</v>
      </c>
      <c r="B14" s="306">
        <v>29037</v>
      </c>
      <c r="C14" s="306">
        <v>15688</v>
      </c>
      <c r="D14" s="306">
        <v>19310</v>
      </c>
      <c r="E14" s="307">
        <f t="shared" si="0"/>
        <v>-3622</v>
      </c>
      <c r="F14" s="353">
        <f t="shared" si="1"/>
        <v>-18.757120662868978</v>
      </c>
      <c r="G14" s="346">
        <f t="shared" si="2"/>
        <v>54.02761993318869</v>
      </c>
    </row>
    <row r="15" spans="1:7" s="250" customFormat="1" ht="16.5" customHeight="1">
      <c r="A15" s="187" t="s">
        <v>53</v>
      </c>
      <c r="B15" s="306">
        <v>5852</v>
      </c>
      <c r="C15" s="306">
        <v>1703</v>
      </c>
      <c r="D15" s="306">
        <v>3444</v>
      </c>
      <c r="E15" s="307">
        <f t="shared" si="0"/>
        <v>-1741</v>
      </c>
      <c r="F15" s="353">
        <f t="shared" si="1"/>
        <v>-50.551684088269454</v>
      </c>
      <c r="G15" s="346">
        <f t="shared" si="2"/>
        <v>29.10116199589884</v>
      </c>
    </row>
    <row r="16" spans="1:7" s="250" customFormat="1" ht="16.5" customHeight="1">
      <c r="A16" s="187" t="s">
        <v>54</v>
      </c>
      <c r="B16" s="306">
        <v>95248</v>
      </c>
      <c r="C16" s="306">
        <v>74329</v>
      </c>
      <c r="D16" s="306">
        <v>61071</v>
      </c>
      <c r="E16" s="307">
        <f t="shared" si="0"/>
        <v>13258</v>
      </c>
      <c r="F16" s="353">
        <f t="shared" si="1"/>
        <v>21.70915819292299</v>
      </c>
      <c r="G16" s="346">
        <f t="shared" si="2"/>
        <v>78.03733411725182</v>
      </c>
    </row>
    <row r="17" spans="1:7" s="250" customFormat="1" ht="16.5" customHeight="1">
      <c r="A17" s="187" t="s">
        <v>55</v>
      </c>
      <c r="B17" s="306">
        <v>20481</v>
      </c>
      <c r="C17" s="306">
        <v>6070</v>
      </c>
      <c r="D17" s="306">
        <v>8355</v>
      </c>
      <c r="E17" s="307">
        <f t="shared" si="0"/>
        <v>-2285</v>
      </c>
      <c r="F17" s="353">
        <f t="shared" si="1"/>
        <v>-27.34889287851586</v>
      </c>
      <c r="G17" s="346">
        <f t="shared" si="2"/>
        <v>29.637224744885504</v>
      </c>
    </row>
    <row r="18" spans="1:7" s="250" customFormat="1" ht="16.5" customHeight="1">
      <c r="A18" s="187" t="s">
        <v>56</v>
      </c>
      <c r="B18" s="306">
        <v>2338</v>
      </c>
      <c r="C18" s="306">
        <v>780</v>
      </c>
      <c r="D18" s="306">
        <v>1795</v>
      </c>
      <c r="E18" s="307">
        <f t="shared" si="0"/>
        <v>-1015</v>
      </c>
      <c r="F18" s="353">
        <f t="shared" si="1"/>
        <v>-56.54596100278552</v>
      </c>
      <c r="G18" s="346">
        <f t="shared" si="2"/>
        <v>33.361847733105215</v>
      </c>
    </row>
    <row r="19" spans="1:7" s="250" customFormat="1" ht="16.5" customHeight="1">
      <c r="A19" s="187" t="s">
        <v>57</v>
      </c>
      <c r="B19" s="306">
        <v>158784</v>
      </c>
      <c r="C19" s="306">
        <v>108154</v>
      </c>
      <c r="D19" s="306">
        <v>104665</v>
      </c>
      <c r="E19" s="307">
        <f t="shared" si="0"/>
        <v>3489</v>
      </c>
      <c r="F19" s="353">
        <f t="shared" si="1"/>
        <v>3.3334925715377635</v>
      </c>
      <c r="G19" s="346">
        <f t="shared" si="2"/>
        <v>68.11391575977427</v>
      </c>
    </row>
    <row r="20" spans="1:7" s="250" customFormat="1" ht="16.5" customHeight="1">
      <c r="A20" s="187" t="s">
        <v>58</v>
      </c>
      <c r="B20" s="306"/>
      <c r="C20" s="306"/>
      <c r="D20" s="306">
        <v>75</v>
      </c>
      <c r="E20" s="307">
        <f t="shared" si="0"/>
        <v>-75</v>
      </c>
      <c r="F20" s="353">
        <f t="shared" si="1"/>
        <v>-100</v>
      </c>
      <c r="G20" s="346"/>
    </row>
    <row r="21" spans="1:7" s="250" customFormat="1" ht="16.5" customHeight="1">
      <c r="A21" s="187" t="s">
        <v>59</v>
      </c>
      <c r="B21" s="306">
        <v>275</v>
      </c>
      <c r="C21" s="306">
        <v>275</v>
      </c>
      <c r="D21" s="306">
        <v>256</v>
      </c>
      <c r="E21" s="307">
        <f aca="true" t="shared" si="3" ref="E21:E27">C21-D21</f>
        <v>19</v>
      </c>
      <c r="F21" s="353">
        <f aca="true" t="shared" si="4" ref="F21:F27">E21/D21*100</f>
        <v>7.421875</v>
      </c>
      <c r="G21" s="346">
        <f aca="true" t="shared" si="5" ref="G21:G27">C21/B21*100</f>
        <v>100</v>
      </c>
    </row>
    <row r="22" spans="1:7" s="250" customFormat="1" ht="16.5" customHeight="1">
      <c r="A22" s="187" t="s">
        <v>60</v>
      </c>
      <c r="B22" s="306">
        <v>2933</v>
      </c>
      <c r="C22" s="306">
        <v>109</v>
      </c>
      <c r="D22" s="306">
        <v>585</v>
      </c>
      <c r="E22" s="307">
        <f t="shared" si="3"/>
        <v>-476</v>
      </c>
      <c r="F22" s="353">
        <f t="shared" si="4"/>
        <v>-81.36752136752136</v>
      </c>
      <c r="G22" s="346">
        <f t="shared" si="5"/>
        <v>3.716331401295602</v>
      </c>
    </row>
    <row r="23" spans="1:7" s="250" customFormat="1" ht="16.5" customHeight="1">
      <c r="A23" s="187" t="s">
        <v>61</v>
      </c>
      <c r="B23" s="306">
        <v>1487</v>
      </c>
      <c r="C23" s="306">
        <v>67</v>
      </c>
      <c r="D23" s="306">
        <v>745</v>
      </c>
      <c r="E23" s="307">
        <f t="shared" si="3"/>
        <v>-678</v>
      </c>
      <c r="F23" s="353">
        <f t="shared" si="4"/>
        <v>-91.00671140939596</v>
      </c>
      <c r="G23" s="346">
        <f t="shared" si="5"/>
        <v>4.5057162071284464</v>
      </c>
    </row>
    <row r="24" spans="1:7" s="250" customFormat="1" ht="16.5" customHeight="1">
      <c r="A24" s="187" t="s">
        <v>62</v>
      </c>
      <c r="B24" s="306">
        <v>5851</v>
      </c>
      <c r="C24" s="306">
        <v>3951</v>
      </c>
      <c r="D24" s="306">
        <v>3388</v>
      </c>
      <c r="E24" s="307">
        <f t="shared" si="3"/>
        <v>563</v>
      </c>
      <c r="F24" s="353">
        <f t="shared" si="4"/>
        <v>16.617473435655253</v>
      </c>
      <c r="G24" s="346">
        <f t="shared" si="5"/>
        <v>67.52691847547428</v>
      </c>
    </row>
    <row r="25" spans="1:7" s="250" customFormat="1" ht="16.5" customHeight="1">
      <c r="A25" s="187" t="s">
        <v>63</v>
      </c>
      <c r="B25" s="306">
        <v>7000</v>
      </c>
      <c r="C25" s="306"/>
      <c r="D25" s="306"/>
      <c r="E25" s="307">
        <f t="shared" si="3"/>
        <v>0</v>
      </c>
      <c r="F25" s="353"/>
      <c r="G25" s="346">
        <f t="shared" si="5"/>
        <v>0</v>
      </c>
    </row>
    <row r="26" spans="1:7" s="250" customFormat="1" ht="16.5" customHeight="1">
      <c r="A26" s="187" t="s">
        <v>64</v>
      </c>
      <c r="B26" s="306">
        <v>2200</v>
      </c>
      <c r="C26" s="306">
        <v>113</v>
      </c>
      <c r="D26" s="306">
        <v>1096</v>
      </c>
      <c r="E26" s="307">
        <f t="shared" si="3"/>
        <v>-983</v>
      </c>
      <c r="F26" s="353">
        <f t="shared" si="4"/>
        <v>-89.6897810218978</v>
      </c>
      <c r="G26" s="346">
        <f t="shared" si="5"/>
        <v>5.136363636363636</v>
      </c>
    </row>
    <row r="27" spans="1:7" ht="15">
      <c r="A27" s="348" t="s">
        <v>65</v>
      </c>
      <c r="B27" s="310">
        <v>846</v>
      </c>
      <c r="C27" s="310"/>
      <c r="D27" s="310"/>
      <c r="E27" s="311">
        <f t="shared" si="3"/>
        <v>0</v>
      </c>
      <c r="F27" s="354"/>
      <c r="G27" s="350">
        <f t="shared" si="5"/>
        <v>0</v>
      </c>
    </row>
    <row r="28" spans="1:7" ht="25.5" customHeight="1">
      <c r="A28" s="355" t="s">
        <v>66</v>
      </c>
      <c r="B28" s="355"/>
      <c r="C28" s="355"/>
      <c r="D28" s="355"/>
      <c r="E28" s="355"/>
      <c r="F28" s="355"/>
      <c r="G28" s="355"/>
    </row>
    <row r="29" spans="1:7" ht="14.25">
      <c r="A29" s="312"/>
      <c r="B29" s="312"/>
      <c r="C29" s="312"/>
      <c r="D29" s="312"/>
      <c r="E29" s="312"/>
      <c r="F29" s="312"/>
      <c r="G29" s="312"/>
    </row>
    <row r="30" spans="3:4" ht="14.25" hidden="1">
      <c r="C30" s="250">
        <v>22829</v>
      </c>
      <c r="D30" s="250">
        <v>31943</v>
      </c>
    </row>
    <row r="31" spans="3:5" ht="14.25" hidden="1">
      <c r="C31" s="250">
        <f>C6-C30</f>
        <v>369657</v>
      </c>
      <c r="D31" s="250">
        <f>D6-D30</f>
        <v>350922</v>
      </c>
      <c r="E31" s="250">
        <f>C31/D31</f>
        <v>1.0533879323610376</v>
      </c>
    </row>
    <row r="34" ht="15.75">
      <c r="B34" s="313"/>
    </row>
  </sheetData>
  <sheetProtection/>
  <mergeCells count="8">
    <mergeCell ref="A2:G2"/>
    <mergeCell ref="F3:G3"/>
    <mergeCell ref="C4:D4"/>
    <mergeCell ref="E4:F4"/>
    <mergeCell ref="A28:G28"/>
    <mergeCell ref="A4:A5"/>
    <mergeCell ref="B4:B5"/>
    <mergeCell ref="G4:G5"/>
  </mergeCells>
  <printOptions horizontalCentered="1"/>
  <pageMargins left="0.75" right="0.75" top="0.79" bottom="0.79" header="0.51" footer="0.51"/>
  <pageSetup fitToHeight="1" fitToWidth="1" horizontalDpi="600" verticalDpi="600" orientation="landscape" paperSize="9" scale="9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SheetLayoutView="100" workbookViewId="0" topLeftCell="B4">
      <selection activeCell="R10" sqref="R10"/>
    </sheetView>
  </sheetViews>
  <sheetFormatPr defaultColWidth="9.00390625" defaultRowHeight="14.25"/>
  <cols>
    <col min="1" max="1" width="26.625" style="1" customWidth="1"/>
    <col min="2" max="7" width="9.125" style="1" customWidth="1"/>
    <col min="8" max="16384" width="9.00390625" style="1" customWidth="1"/>
  </cols>
  <sheetData>
    <row r="1" spans="1:7" s="1" customFormat="1" ht="23.25" customHeight="1">
      <c r="A1" t="s">
        <v>661</v>
      </c>
      <c r="B1"/>
      <c r="C1"/>
      <c r="D1"/>
      <c r="E1"/>
      <c r="F1"/>
      <c r="G1"/>
    </row>
    <row r="2" spans="1:11" s="1" customFormat="1" ht="26.25" customHeight="1">
      <c r="A2" s="3" t="s">
        <v>662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8" customHeight="1">
      <c r="A3" s="4"/>
      <c r="B3" s="4"/>
      <c r="C3" s="4"/>
      <c r="D3" s="4"/>
      <c r="E3" s="4"/>
      <c r="F3" s="4"/>
      <c r="G3" s="5"/>
      <c r="K3" s="22" t="s">
        <v>2</v>
      </c>
    </row>
    <row r="4" spans="1:11" s="2" customFormat="1" ht="27.75" customHeight="1">
      <c r="A4" s="6" t="s">
        <v>619</v>
      </c>
      <c r="B4" s="7" t="s">
        <v>663</v>
      </c>
      <c r="C4" s="7"/>
      <c r="D4" s="7"/>
      <c r="E4" s="7"/>
      <c r="F4" s="7"/>
      <c r="G4" s="7" t="s">
        <v>664</v>
      </c>
      <c r="H4" s="7"/>
      <c r="I4" s="7"/>
      <c r="J4" s="7"/>
      <c r="K4" s="23"/>
    </row>
    <row r="5" spans="1:11" s="2" customFormat="1" ht="27.75" customHeight="1">
      <c r="A5" s="8"/>
      <c r="B5" s="9" t="s">
        <v>69</v>
      </c>
      <c r="C5" s="10" t="s">
        <v>665</v>
      </c>
      <c r="D5" s="10" t="s">
        <v>666</v>
      </c>
      <c r="E5" s="10" t="s">
        <v>667</v>
      </c>
      <c r="F5" s="10" t="s">
        <v>668</v>
      </c>
      <c r="G5" s="9" t="s">
        <v>69</v>
      </c>
      <c r="H5" s="10" t="s">
        <v>665</v>
      </c>
      <c r="I5" s="10" t="s">
        <v>666</v>
      </c>
      <c r="J5" s="10" t="s">
        <v>667</v>
      </c>
      <c r="K5" s="24" t="s">
        <v>668</v>
      </c>
    </row>
    <row r="6" spans="1:11" s="2" customFormat="1" ht="27.75" customHeight="1">
      <c r="A6" s="11" t="s">
        <v>669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/>
      <c r="H6" s="13"/>
      <c r="I6" s="13"/>
      <c r="J6" s="13"/>
      <c r="K6" s="25"/>
    </row>
    <row r="7" spans="1:11" s="2" customFormat="1" ht="27.75" customHeight="1">
      <c r="A7" s="14" t="s">
        <v>670</v>
      </c>
      <c r="B7" s="15">
        <f aca="true" t="shared" si="0" ref="B7:F7">B8+B9</f>
        <v>20349</v>
      </c>
      <c r="C7" s="15">
        <f t="shared" si="0"/>
        <v>5059</v>
      </c>
      <c r="D7" s="15">
        <f t="shared" si="0"/>
        <v>9848</v>
      </c>
      <c r="E7" s="15">
        <f t="shared" si="0"/>
        <v>2162</v>
      </c>
      <c r="F7" s="15">
        <f t="shared" si="0"/>
        <v>3280</v>
      </c>
      <c r="G7" s="15"/>
      <c r="H7" s="13"/>
      <c r="I7" s="13"/>
      <c r="J7" s="13"/>
      <c r="K7" s="25"/>
    </row>
    <row r="8" spans="1:11" s="2" customFormat="1" ht="27.75" customHeight="1">
      <c r="A8" s="16" t="s">
        <v>671</v>
      </c>
      <c r="B8" s="17">
        <v>10700</v>
      </c>
      <c r="C8" s="17">
        <v>5000</v>
      </c>
      <c r="D8" s="17">
        <v>1500</v>
      </c>
      <c r="E8" s="17">
        <v>1200</v>
      </c>
      <c r="F8" s="17">
        <v>3000</v>
      </c>
      <c r="G8" s="17"/>
      <c r="H8" s="13"/>
      <c r="I8" s="13"/>
      <c r="J8" s="13"/>
      <c r="K8" s="25"/>
    </row>
    <row r="9" spans="1:11" s="2" customFormat="1" ht="27.75" customHeight="1">
      <c r="A9" s="16" t="s">
        <v>672</v>
      </c>
      <c r="B9" s="17">
        <v>9649</v>
      </c>
      <c r="C9" s="17">
        <v>59</v>
      </c>
      <c r="D9" s="17">
        <v>8348</v>
      </c>
      <c r="E9" s="17">
        <v>962</v>
      </c>
      <c r="F9" s="17">
        <v>280</v>
      </c>
      <c r="G9" s="17"/>
      <c r="H9" s="13"/>
      <c r="I9" s="13"/>
      <c r="J9" s="13"/>
      <c r="K9" s="25"/>
    </row>
    <row r="10" spans="1:11" s="2" customFormat="1" ht="27.75" customHeight="1">
      <c r="A10" s="14" t="s">
        <v>673</v>
      </c>
      <c r="B10" s="15">
        <f aca="true" t="shared" si="1" ref="B10:K10">SUM(B11:B21)</f>
        <v>18962.319999999996</v>
      </c>
      <c r="C10" s="15">
        <f t="shared" si="1"/>
        <v>4376.389999999999</v>
      </c>
      <c r="D10" s="15">
        <f t="shared" si="1"/>
        <v>5232.81</v>
      </c>
      <c r="E10" s="15">
        <f t="shared" si="1"/>
        <v>3218.9299999999994</v>
      </c>
      <c r="F10" s="15">
        <f t="shared" si="1"/>
        <v>6134.1900000000005</v>
      </c>
      <c r="G10" s="15">
        <f t="shared" si="1"/>
        <v>20000</v>
      </c>
      <c r="H10" s="15">
        <f t="shared" si="1"/>
        <v>7800</v>
      </c>
      <c r="I10" s="15">
        <f t="shared" si="1"/>
        <v>3800</v>
      </c>
      <c r="J10" s="15">
        <f t="shared" si="1"/>
        <v>2400</v>
      </c>
      <c r="K10" s="26">
        <f t="shared" si="1"/>
        <v>6000</v>
      </c>
    </row>
    <row r="11" spans="1:11" s="2" customFormat="1" ht="27.75" customHeight="1">
      <c r="A11" s="16" t="s">
        <v>674</v>
      </c>
      <c r="B11" s="17">
        <f aca="true" t="shared" si="2" ref="B11:B21">SUM(C11:F11)</f>
        <v>1148.02</v>
      </c>
      <c r="C11" s="17">
        <v>396.9</v>
      </c>
      <c r="D11" s="17">
        <v>298.02</v>
      </c>
      <c r="E11" s="17">
        <v>184.48</v>
      </c>
      <c r="F11" s="17">
        <v>268.62</v>
      </c>
      <c r="G11" s="17"/>
      <c r="H11" s="13"/>
      <c r="I11" s="13"/>
      <c r="J11" s="13"/>
      <c r="K11" s="25"/>
    </row>
    <row r="12" spans="1:11" s="2" customFormat="1" ht="27.75" customHeight="1">
      <c r="A12" s="16" t="s">
        <v>675</v>
      </c>
      <c r="B12" s="17">
        <f t="shared" si="2"/>
        <v>30</v>
      </c>
      <c r="C12" s="17">
        <v>2.5</v>
      </c>
      <c r="D12" s="17">
        <v>12.5</v>
      </c>
      <c r="E12" s="17">
        <v>5.5</v>
      </c>
      <c r="F12" s="17">
        <v>9.5</v>
      </c>
      <c r="G12" s="17"/>
      <c r="H12" s="13"/>
      <c r="I12" s="13"/>
      <c r="J12" s="13"/>
      <c r="K12" s="25"/>
    </row>
    <row r="13" spans="1:11" s="2" customFormat="1" ht="27.75" customHeight="1">
      <c r="A13" s="16" t="s">
        <v>676</v>
      </c>
      <c r="B13" s="17">
        <f t="shared" si="2"/>
        <v>40</v>
      </c>
      <c r="C13" s="17"/>
      <c r="D13" s="17"/>
      <c r="E13" s="17">
        <v>40</v>
      </c>
      <c r="F13" s="17"/>
      <c r="G13" s="17"/>
      <c r="H13" s="13"/>
      <c r="I13" s="13"/>
      <c r="J13" s="13"/>
      <c r="K13" s="25"/>
    </row>
    <row r="14" spans="1:11" s="2" customFormat="1" ht="27.75" customHeight="1">
      <c r="A14" s="16" t="s">
        <v>677</v>
      </c>
      <c r="B14" s="17">
        <f t="shared" si="2"/>
        <v>5231.820000000001</v>
      </c>
      <c r="C14" s="17">
        <v>1584.15</v>
      </c>
      <c r="D14" s="17">
        <v>1592.2</v>
      </c>
      <c r="E14" s="17">
        <v>754.31</v>
      </c>
      <c r="F14" s="17">
        <v>1301.16</v>
      </c>
      <c r="G14" s="17"/>
      <c r="H14" s="13"/>
      <c r="I14" s="13"/>
      <c r="J14" s="13"/>
      <c r="K14" s="25"/>
    </row>
    <row r="15" spans="1:11" s="2" customFormat="1" ht="27.75" customHeight="1">
      <c r="A15" s="16" t="s">
        <v>678</v>
      </c>
      <c r="B15" s="17">
        <f t="shared" si="2"/>
        <v>2419.79</v>
      </c>
      <c r="C15" s="17">
        <v>547.24</v>
      </c>
      <c r="D15" s="17">
        <v>959.09</v>
      </c>
      <c r="E15" s="17">
        <v>403.02</v>
      </c>
      <c r="F15" s="17">
        <v>510.44</v>
      </c>
      <c r="G15" s="17"/>
      <c r="H15" s="13"/>
      <c r="I15" s="13"/>
      <c r="J15" s="13"/>
      <c r="K15" s="25"/>
    </row>
    <row r="16" spans="1:11" s="2" customFormat="1" ht="27.75" customHeight="1">
      <c r="A16" s="16" t="s">
        <v>679</v>
      </c>
      <c r="B16" s="17">
        <f t="shared" si="2"/>
        <v>780.2</v>
      </c>
      <c r="C16" s="17">
        <v>150</v>
      </c>
      <c r="D16" s="17">
        <v>140</v>
      </c>
      <c r="E16" s="17">
        <v>142</v>
      </c>
      <c r="F16" s="17">
        <v>348.2</v>
      </c>
      <c r="G16" s="17"/>
      <c r="H16" s="18"/>
      <c r="I16" s="18"/>
      <c r="J16" s="18"/>
      <c r="K16" s="27"/>
    </row>
    <row r="17" spans="1:11" s="2" customFormat="1" ht="27.75" customHeight="1">
      <c r="A17" s="16" t="s">
        <v>582</v>
      </c>
      <c r="B17" s="17">
        <f t="shared" si="2"/>
        <v>6683.5599999999995</v>
      </c>
      <c r="C17" s="17">
        <v>1572.24</v>
      </c>
      <c r="D17" s="17">
        <v>1955.74</v>
      </c>
      <c r="E17" s="17">
        <v>1056.09</v>
      </c>
      <c r="F17" s="17">
        <v>2099.49</v>
      </c>
      <c r="G17" s="17">
        <v>20000</v>
      </c>
      <c r="H17" s="17">
        <v>7800</v>
      </c>
      <c r="I17" s="17">
        <v>3800</v>
      </c>
      <c r="J17" s="17">
        <v>2400</v>
      </c>
      <c r="K17" s="28">
        <v>6000</v>
      </c>
    </row>
    <row r="18" spans="1:11" s="2" customFormat="1" ht="27.75" customHeight="1">
      <c r="A18" s="16" t="s">
        <v>680</v>
      </c>
      <c r="B18" s="17">
        <f t="shared" si="2"/>
        <v>1808.27</v>
      </c>
      <c r="C18" s="17">
        <v>49.65</v>
      </c>
      <c r="D18" s="17">
        <v>119.12</v>
      </c>
      <c r="E18" s="17">
        <v>96.75</v>
      </c>
      <c r="F18" s="17">
        <v>1542.75</v>
      </c>
      <c r="G18" s="17"/>
      <c r="H18" s="13"/>
      <c r="I18" s="13"/>
      <c r="J18" s="13"/>
      <c r="K18" s="25"/>
    </row>
    <row r="19" spans="1:11" s="2" customFormat="1" ht="27.75" customHeight="1">
      <c r="A19" s="19" t="s">
        <v>681</v>
      </c>
      <c r="B19" s="17">
        <f t="shared" si="2"/>
        <v>97.1</v>
      </c>
      <c r="C19" s="17"/>
      <c r="D19" s="17">
        <v>97.1</v>
      </c>
      <c r="E19" s="17"/>
      <c r="F19" s="17"/>
      <c r="G19" s="17"/>
      <c r="H19" s="13"/>
      <c r="I19" s="13"/>
      <c r="J19" s="13"/>
      <c r="K19" s="25"/>
    </row>
    <row r="20" spans="1:11" s="2" customFormat="1" ht="27.75" customHeight="1">
      <c r="A20" s="19" t="s">
        <v>682</v>
      </c>
      <c r="B20" s="17">
        <f t="shared" si="2"/>
        <v>669.28</v>
      </c>
      <c r="C20" s="17">
        <v>58.39</v>
      </c>
      <c r="D20" s="17">
        <v>45.36</v>
      </c>
      <c r="E20" s="17">
        <v>526.56</v>
      </c>
      <c r="F20" s="17">
        <v>38.97</v>
      </c>
      <c r="G20" s="17"/>
      <c r="H20" s="13"/>
      <c r="I20" s="13"/>
      <c r="J20" s="13"/>
      <c r="K20" s="25"/>
    </row>
    <row r="21" spans="1:11" s="2" customFormat="1" ht="27.75" customHeight="1">
      <c r="A21" s="16" t="s">
        <v>683</v>
      </c>
      <c r="B21" s="17">
        <f t="shared" si="2"/>
        <v>54.28</v>
      </c>
      <c r="C21" s="17">
        <v>15.32</v>
      </c>
      <c r="D21" s="17">
        <v>13.68</v>
      </c>
      <c r="E21" s="17">
        <v>10.22</v>
      </c>
      <c r="F21" s="17">
        <v>15.06</v>
      </c>
      <c r="G21" s="17"/>
      <c r="H21" s="13"/>
      <c r="I21" s="13"/>
      <c r="J21" s="13"/>
      <c r="K21" s="25"/>
    </row>
    <row r="22" spans="1:11" s="2" customFormat="1" ht="27.75" customHeight="1">
      <c r="A22" s="20" t="s">
        <v>69</v>
      </c>
      <c r="B22" s="21">
        <f aca="true" t="shared" si="3" ref="B22:K22">B7+B10</f>
        <v>39311.31999999999</v>
      </c>
      <c r="C22" s="21">
        <f t="shared" si="3"/>
        <v>9435.39</v>
      </c>
      <c r="D22" s="21">
        <f t="shared" si="3"/>
        <v>15080.810000000001</v>
      </c>
      <c r="E22" s="21">
        <f t="shared" si="3"/>
        <v>5380.929999999999</v>
      </c>
      <c r="F22" s="21">
        <f t="shared" si="3"/>
        <v>9414.19</v>
      </c>
      <c r="G22" s="21">
        <f t="shared" si="3"/>
        <v>20000</v>
      </c>
      <c r="H22" s="21">
        <f t="shared" si="3"/>
        <v>7800</v>
      </c>
      <c r="I22" s="21">
        <f t="shared" si="3"/>
        <v>3800</v>
      </c>
      <c r="J22" s="21">
        <f t="shared" si="3"/>
        <v>2400</v>
      </c>
      <c r="K22" s="29">
        <f t="shared" si="3"/>
        <v>6000</v>
      </c>
    </row>
    <row r="23" s="1" customFormat="1" ht="14.25">
      <c r="A23" s="1" t="s">
        <v>684</v>
      </c>
    </row>
  </sheetData>
  <sheetProtection/>
  <mergeCells count="4">
    <mergeCell ref="A2:K2"/>
    <mergeCell ref="B4:F4"/>
    <mergeCell ref="G4:K4"/>
    <mergeCell ref="A4:A5"/>
  </mergeCells>
  <printOptions horizontalCentered="1"/>
  <pageMargins left="0.75" right="0.75" top="1" bottom="1" header="0.5" footer="0.5"/>
  <pageSetup fitToHeight="1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4"/>
  <sheetViews>
    <sheetView workbookViewId="0" topLeftCell="A1">
      <selection activeCell="K27" sqref="K27"/>
    </sheetView>
  </sheetViews>
  <sheetFormatPr defaultColWidth="9.00390625" defaultRowHeight="14.25"/>
  <cols>
    <col min="1" max="1" width="29.75390625" style="245" customWidth="1"/>
    <col min="2" max="2" width="13.375" style="245" customWidth="1"/>
    <col min="3" max="3" width="13.75390625" style="245" customWidth="1"/>
    <col min="4" max="4" width="13.125" style="245" customWidth="1"/>
    <col min="5" max="5" width="12.75390625" style="245" customWidth="1"/>
    <col min="6" max="6" width="13.625" style="245" customWidth="1"/>
    <col min="7" max="234" width="9.00390625" style="245" customWidth="1"/>
  </cols>
  <sheetData>
    <row r="1" ht="14.25">
      <c r="A1" s="250" t="s">
        <v>67</v>
      </c>
    </row>
    <row r="2" spans="1:6" ht="24" customHeight="1">
      <c r="A2" s="251" t="s">
        <v>68</v>
      </c>
      <c r="B2" s="251"/>
      <c r="C2" s="251"/>
      <c r="D2" s="251"/>
      <c r="E2" s="251"/>
      <c r="F2" s="251"/>
    </row>
    <row r="3" spans="1:6" s="246" customFormat="1" ht="13.5" customHeight="1">
      <c r="A3" s="252"/>
      <c r="B3" s="253"/>
      <c r="C3" s="253"/>
      <c r="D3" s="253"/>
      <c r="E3" s="253"/>
      <c r="F3" s="254" t="s">
        <v>2</v>
      </c>
    </row>
    <row r="4" spans="1:6" s="247" customFormat="1" ht="19.5" customHeight="1">
      <c r="A4" s="255" t="s">
        <v>3</v>
      </c>
      <c r="B4" s="256" t="s">
        <v>37</v>
      </c>
      <c r="C4" s="257" t="s">
        <v>38</v>
      </c>
      <c r="D4" s="257"/>
      <c r="E4" s="257"/>
      <c r="F4" s="301" t="s">
        <v>39</v>
      </c>
    </row>
    <row r="5" spans="1:6" s="247" customFormat="1" ht="19.5" customHeight="1">
      <c r="A5" s="260"/>
      <c r="B5" s="261"/>
      <c r="C5" s="262" t="s">
        <v>69</v>
      </c>
      <c r="D5" s="262" t="s">
        <v>70</v>
      </c>
      <c r="E5" s="262" t="s">
        <v>71</v>
      </c>
      <c r="F5" s="302"/>
    </row>
    <row r="6" spans="1:6" s="248" customFormat="1" ht="27.75" customHeight="1">
      <c r="A6" s="260"/>
      <c r="B6" s="341" t="s">
        <v>72</v>
      </c>
      <c r="C6" s="341" t="s">
        <v>73</v>
      </c>
      <c r="D6" s="341" t="s">
        <v>74</v>
      </c>
      <c r="E6" s="341" t="s">
        <v>75</v>
      </c>
      <c r="F6" s="342" t="s">
        <v>76</v>
      </c>
    </row>
    <row r="7" spans="1:6" s="338" customFormat="1" ht="16.5" customHeight="1">
      <c r="A7" s="343" t="s">
        <v>44</v>
      </c>
      <c r="B7" s="344">
        <f>SUM(B8:B28)</f>
        <v>664700</v>
      </c>
      <c r="C7" s="344">
        <f>SUM(C8:C28)</f>
        <v>392486</v>
      </c>
      <c r="D7" s="344">
        <f>SUM(D8:D28)</f>
        <v>385999</v>
      </c>
      <c r="E7" s="344">
        <f>SUM(E8:E28)</f>
        <v>6487</v>
      </c>
      <c r="F7" s="345">
        <f>D7/B7*100</f>
        <v>58.07115992176922</v>
      </c>
    </row>
    <row r="8" spans="1:6" s="339" customFormat="1" ht="16.5" customHeight="1">
      <c r="A8" s="184" t="s">
        <v>45</v>
      </c>
      <c r="B8" s="307">
        <v>69228</v>
      </c>
      <c r="C8" s="307">
        <v>39332</v>
      </c>
      <c r="D8" s="307">
        <f>C8-E8</f>
        <v>39317</v>
      </c>
      <c r="E8" s="307">
        <v>15</v>
      </c>
      <c r="F8" s="346">
        <f aca="true" t="shared" si="0" ref="F8:F28">D8/B8*100</f>
        <v>56.7934939619807</v>
      </c>
    </row>
    <row r="9" spans="1:6" s="250" customFormat="1" ht="16.5" customHeight="1">
      <c r="A9" s="187" t="s">
        <v>46</v>
      </c>
      <c r="B9" s="306">
        <v>904</v>
      </c>
      <c r="C9" s="307">
        <v>621</v>
      </c>
      <c r="D9" s="307">
        <f aca="true" t="shared" si="1" ref="D9:D28">C9-E9</f>
        <v>621</v>
      </c>
      <c r="E9" s="307"/>
      <c r="F9" s="346">
        <f t="shared" si="0"/>
        <v>68.69469026548673</v>
      </c>
    </row>
    <row r="10" spans="1:6" s="250" customFormat="1" ht="16.5" customHeight="1">
      <c r="A10" s="187" t="s">
        <v>47</v>
      </c>
      <c r="B10" s="306">
        <v>29915</v>
      </c>
      <c r="C10" s="307">
        <v>17595</v>
      </c>
      <c r="D10" s="307">
        <f t="shared" si="1"/>
        <v>17595</v>
      </c>
      <c r="E10" s="307"/>
      <c r="F10" s="346">
        <f t="shared" si="0"/>
        <v>58.81664716697309</v>
      </c>
    </row>
    <row r="11" spans="1:6" s="250" customFormat="1" ht="16.5" customHeight="1">
      <c r="A11" s="187" t="s">
        <v>48</v>
      </c>
      <c r="B11" s="306">
        <v>155677</v>
      </c>
      <c r="C11" s="307">
        <v>90248</v>
      </c>
      <c r="D11" s="307">
        <f t="shared" si="1"/>
        <v>90205</v>
      </c>
      <c r="E11" s="307">
        <v>43</v>
      </c>
      <c r="F11" s="346">
        <f t="shared" si="0"/>
        <v>57.94369110401665</v>
      </c>
    </row>
    <row r="12" spans="1:6" s="250" customFormat="1" ht="16.5" customHeight="1">
      <c r="A12" s="187" t="s">
        <v>49</v>
      </c>
      <c r="B12" s="306">
        <v>19994</v>
      </c>
      <c r="C12" s="307">
        <v>6174</v>
      </c>
      <c r="D12" s="307">
        <f t="shared" si="1"/>
        <v>6174</v>
      </c>
      <c r="E12" s="307"/>
      <c r="F12" s="346">
        <f t="shared" si="0"/>
        <v>30.87926377913374</v>
      </c>
    </row>
    <row r="13" spans="1:6" s="250" customFormat="1" ht="16.5" customHeight="1">
      <c r="A13" s="187" t="s">
        <v>50</v>
      </c>
      <c r="B13" s="306">
        <v>9820</v>
      </c>
      <c r="C13" s="307">
        <v>3843</v>
      </c>
      <c r="D13" s="307">
        <f t="shared" si="1"/>
        <v>3733</v>
      </c>
      <c r="E13" s="307">
        <v>110</v>
      </c>
      <c r="F13" s="346">
        <f t="shared" si="0"/>
        <v>38.014256619144604</v>
      </c>
    </row>
    <row r="14" spans="1:6" s="250" customFormat="1" ht="16.5" customHeight="1">
      <c r="A14" s="187" t="s">
        <v>51</v>
      </c>
      <c r="B14" s="306">
        <v>46830</v>
      </c>
      <c r="C14" s="307">
        <v>23434</v>
      </c>
      <c r="D14" s="307">
        <f t="shared" si="1"/>
        <v>22851</v>
      </c>
      <c r="E14" s="307">
        <v>583</v>
      </c>
      <c r="F14" s="346">
        <f t="shared" si="0"/>
        <v>48.795643818065344</v>
      </c>
    </row>
    <row r="15" spans="1:6" s="250" customFormat="1" ht="16.5" customHeight="1">
      <c r="A15" s="187" t="s">
        <v>52</v>
      </c>
      <c r="B15" s="306">
        <v>29037</v>
      </c>
      <c r="C15" s="307">
        <v>15688</v>
      </c>
      <c r="D15" s="307">
        <f t="shared" si="1"/>
        <v>14751</v>
      </c>
      <c r="E15" s="307">
        <v>937</v>
      </c>
      <c r="F15" s="346">
        <f t="shared" si="0"/>
        <v>50.80070255191652</v>
      </c>
    </row>
    <row r="16" spans="1:6" s="250" customFormat="1" ht="16.5" customHeight="1">
      <c r="A16" s="187" t="s">
        <v>53</v>
      </c>
      <c r="B16" s="306">
        <v>5852</v>
      </c>
      <c r="C16" s="307">
        <v>1703</v>
      </c>
      <c r="D16" s="307">
        <f t="shared" si="1"/>
        <v>1703</v>
      </c>
      <c r="E16" s="307"/>
      <c r="F16" s="346">
        <f t="shared" si="0"/>
        <v>29.10116199589884</v>
      </c>
    </row>
    <row r="17" spans="1:6" s="250" customFormat="1" ht="16.5" customHeight="1">
      <c r="A17" s="187" t="s">
        <v>54</v>
      </c>
      <c r="B17" s="306">
        <v>95248</v>
      </c>
      <c r="C17" s="307">
        <v>74329</v>
      </c>
      <c r="D17" s="307">
        <f t="shared" si="1"/>
        <v>74283</v>
      </c>
      <c r="E17" s="307">
        <v>46</v>
      </c>
      <c r="F17" s="346">
        <f t="shared" si="0"/>
        <v>77.98903913992945</v>
      </c>
    </row>
    <row r="18" spans="1:6" s="250" customFormat="1" ht="16.5" customHeight="1">
      <c r="A18" s="187" t="s">
        <v>55</v>
      </c>
      <c r="B18" s="306">
        <v>20481</v>
      </c>
      <c r="C18" s="307">
        <v>6070</v>
      </c>
      <c r="D18" s="307">
        <f t="shared" si="1"/>
        <v>5498</v>
      </c>
      <c r="E18" s="307">
        <v>572</v>
      </c>
      <c r="F18" s="346">
        <f t="shared" si="0"/>
        <v>26.84439236365412</v>
      </c>
    </row>
    <row r="19" spans="1:6" s="250" customFormat="1" ht="16.5" customHeight="1">
      <c r="A19" s="187" t="s">
        <v>56</v>
      </c>
      <c r="B19" s="306">
        <v>2338</v>
      </c>
      <c r="C19" s="307">
        <v>780</v>
      </c>
      <c r="D19" s="307">
        <f t="shared" si="1"/>
        <v>780</v>
      </c>
      <c r="E19" s="307"/>
      <c r="F19" s="346">
        <f t="shared" si="0"/>
        <v>33.361847733105215</v>
      </c>
    </row>
    <row r="20" spans="1:6" s="250" customFormat="1" ht="16.5" customHeight="1">
      <c r="A20" s="187" t="s">
        <v>57</v>
      </c>
      <c r="B20" s="306">
        <v>158784</v>
      </c>
      <c r="C20" s="307">
        <v>108154</v>
      </c>
      <c r="D20" s="307">
        <f t="shared" si="1"/>
        <v>103973</v>
      </c>
      <c r="E20" s="307">
        <v>4181</v>
      </c>
      <c r="F20" s="346">
        <f t="shared" si="0"/>
        <v>65.48077891979041</v>
      </c>
    </row>
    <row r="21" spans="1:6" s="250" customFormat="1" ht="16.5" customHeight="1">
      <c r="A21" s="187" t="s">
        <v>58</v>
      </c>
      <c r="B21" s="306"/>
      <c r="C21" s="307"/>
      <c r="D21" s="307">
        <f t="shared" si="1"/>
        <v>0</v>
      </c>
      <c r="E21" s="307"/>
      <c r="F21" s="346"/>
    </row>
    <row r="22" spans="1:6" s="250" customFormat="1" ht="16.5" customHeight="1">
      <c r="A22" s="187" t="s">
        <v>59</v>
      </c>
      <c r="B22" s="306">
        <v>275</v>
      </c>
      <c r="C22" s="307">
        <v>275</v>
      </c>
      <c r="D22" s="307">
        <f t="shared" si="1"/>
        <v>275</v>
      </c>
      <c r="E22" s="307"/>
      <c r="F22" s="346">
        <f t="shared" si="0"/>
        <v>100</v>
      </c>
    </row>
    <row r="23" spans="1:6" s="250" customFormat="1" ht="16.5" customHeight="1">
      <c r="A23" s="187" t="s">
        <v>60</v>
      </c>
      <c r="B23" s="306">
        <v>2933</v>
      </c>
      <c r="C23" s="307">
        <v>109</v>
      </c>
      <c r="D23" s="307">
        <f t="shared" si="1"/>
        <v>109</v>
      </c>
      <c r="E23" s="307"/>
      <c r="F23" s="346">
        <f t="shared" si="0"/>
        <v>3.716331401295602</v>
      </c>
    </row>
    <row r="24" spans="1:6" s="250" customFormat="1" ht="16.5" customHeight="1">
      <c r="A24" s="187" t="s">
        <v>61</v>
      </c>
      <c r="B24" s="306">
        <v>1487</v>
      </c>
      <c r="C24" s="307">
        <v>67</v>
      </c>
      <c r="D24" s="307">
        <f t="shared" si="1"/>
        <v>67</v>
      </c>
      <c r="E24" s="307"/>
      <c r="F24" s="346">
        <f t="shared" si="0"/>
        <v>4.5057162071284464</v>
      </c>
    </row>
    <row r="25" spans="1:6" s="250" customFormat="1" ht="16.5" customHeight="1">
      <c r="A25" s="187" t="s">
        <v>62</v>
      </c>
      <c r="B25" s="306">
        <v>5851</v>
      </c>
      <c r="C25" s="307">
        <v>3951</v>
      </c>
      <c r="D25" s="307">
        <f t="shared" si="1"/>
        <v>3951</v>
      </c>
      <c r="E25" s="307"/>
      <c r="F25" s="346">
        <f t="shared" si="0"/>
        <v>67.52691847547428</v>
      </c>
    </row>
    <row r="26" spans="1:6" s="250" customFormat="1" ht="16.5" customHeight="1">
      <c r="A26" s="187" t="s">
        <v>63</v>
      </c>
      <c r="B26" s="306">
        <v>7000</v>
      </c>
      <c r="C26" s="307"/>
      <c r="D26" s="307">
        <f t="shared" si="1"/>
        <v>0</v>
      </c>
      <c r="E26" s="307"/>
      <c r="F26" s="346">
        <f t="shared" si="0"/>
        <v>0</v>
      </c>
    </row>
    <row r="27" spans="1:6" s="340" customFormat="1" ht="16.5" customHeight="1">
      <c r="A27" s="187" t="s">
        <v>64</v>
      </c>
      <c r="B27" s="306">
        <v>2200</v>
      </c>
      <c r="C27" s="347">
        <v>113</v>
      </c>
      <c r="D27" s="307">
        <f t="shared" si="1"/>
        <v>113</v>
      </c>
      <c r="E27" s="347"/>
      <c r="F27" s="346">
        <f t="shared" si="0"/>
        <v>5.136363636363636</v>
      </c>
    </row>
    <row r="28" spans="1:6" ht="15">
      <c r="A28" s="348" t="s">
        <v>65</v>
      </c>
      <c r="B28" s="310">
        <v>846</v>
      </c>
      <c r="C28" s="349"/>
      <c r="D28" s="311">
        <f t="shared" si="1"/>
        <v>0</v>
      </c>
      <c r="E28" s="349"/>
      <c r="F28" s="350">
        <f t="shared" si="0"/>
        <v>0</v>
      </c>
    </row>
    <row r="29" ht="18" customHeight="1">
      <c r="A29" s="250"/>
    </row>
    <row r="34" ht="15.75">
      <c r="B34" s="313"/>
    </row>
  </sheetData>
  <sheetProtection/>
  <mergeCells count="5">
    <mergeCell ref="A2:F2"/>
    <mergeCell ref="C4:E4"/>
    <mergeCell ref="A4:A6"/>
    <mergeCell ref="B4:B5"/>
    <mergeCell ref="F4:F5"/>
  </mergeCells>
  <printOptions horizontalCentered="1"/>
  <pageMargins left="0.75" right="0.75" top="0.79" bottom="0.79" header="0.51" footer="0.51"/>
  <pageSetup fitToHeight="1" fitToWidth="1" horizontalDpi="600" verticalDpi="600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8"/>
  <sheetViews>
    <sheetView workbookViewId="0" topLeftCell="A1">
      <selection activeCell="F28" sqref="F28"/>
    </sheetView>
  </sheetViews>
  <sheetFormatPr defaultColWidth="9.00390625" defaultRowHeight="14.25"/>
  <cols>
    <col min="1" max="1" width="38.75390625" style="281" customWidth="1"/>
    <col min="2" max="2" width="10.625" style="281" customWidth="1"/>
    <col min="3" max="3" width="10.625" style="316" customWidth="1"/>
    <col min="4" max="6" width="10.625" style="281" customWidth="1"/>
    <col min="7" max="7" width="10.625" style="315" customWidth="1"/>
    <col min="8" max="16384" width="9.00390625" style="281" customWidth="1"/>
  </cols>
  <sheetData>
    <row r="1" ht="14.25">
      <c r="A1" s="315" t="s">
        <v>77</v>
      </c>
    </row>
    <row r="2" spans="1:7" ht="24" customHeight="1">
      <c r="A2" s="217" t="s">
        <v>78</v>
      </c>
      <c r="B2" s="217"/>
      <c r="C2" s="217"/>
      <c r="D2" s="217"/>
      <c r="E2" s="217"/>
      <c r="F2" s="217"/>
      <c r="G2" s="217"/>
    </row>
    <row r="3" spans="1:7" s="280" customFormat="1" ht="21.75" customHeight="1">
      <c r="A3" s="218"/>
      <c r="B3" s="317"/>
      <c r="C3" s="318"/>
      <c r="D3" s="219"/>
      <c r="E3" s="318"/>
      <c r="F3" s="319"/>
      <c r="G3" s="320" t="s">
        <v>2</v>
      </c>
    </row>
    <row r="4" spans="1:7" s="280" customFormat="1" ht="19.5" customHeight="1">
      <c r="A4" s="221" t="s">
        <v>3</v>
      </c>
      <c r="B4" s="55" t="s">
        <v>79</v>
      </c>
      <c r="C4" s="222" t="s">
        <v>5</v>
      </c>
      <c r="D4" s="222"/>
      <c r="E4" s="282" t="s">
        <v>6</v>
      </c>
      <c r="F4" s="282"/>
      <c r="G4" s="321" t="s">
        <v>80</v>
      </c>
    </row>
    <row r="5" spans="1:7" ht="19.5" customHeight="1">
      <c r="A5" s="224"/>
      <c r="B5" s="285"/>
      <c r="C5" s="262" t="s">
        <v>40</v>
      </c>
      <c r="D5" s="262" t="s">
        <v>41</v>
      </c>
      <c r="E5" s="286" t="s">
        <v>42</v>
      </c>
      <c r="F5" s="286" t="s">
        <v>81</v>
      </c>
      <c r="G5" s="322"/>
    </row>
    <row r="6" spans="1:7" s="314" customFormat="1" ht="19.5" customHeight="1">
      <c r="A6" s="265" t="s">
        <v>82</v>
      </c>
      <c r="B6" s="323">
        <f>B7+B9+B10</f>
        <v>672000</v>
      </c>
      <c r="C6" s="323">
        <f>C7+C9+C10</f>
        <v>193835</v>
      </c>
      <c r="D6" s="323">
        <f>D7+D9+D10</f>
        <v>187769</v>
      </c>
      <c r="E6" s="323">
        <f>E7+E9+E10</f>
        <v>6066</v>
      </c>
      <c r="F6" s="324">
        <f aca="true" t="shared" si="0" ref="F6:F8">E6/D6*100</f>
        <v>3.2305652157704414</v>
      </c>
      <c r="G6" s="325">
        <f aca="true" t="shared" si="1" ref="G6:G10">C6/B6*100</f>
        <v>28.844494047619047</v>
      </c>
    </row>
    <row r="7" spans="1:7" s="315" customFormat="1" ht="24" customHeight="1">
      <c r="A7" s="326" t="s">
        <v>83</v>
      </c>
      <c r="B7" s="327">
        <v>636864</v>
      </c>
      <c r="C7" s="327">
        <v>193835</v>
      </c>
      <c r="D7" s="327">
        <v>187769</v>
      </c>
      <c r="E7" s="327">
        <f aca="true" t="shared" si="2" ref="E7:E10">C7-D7</f>
        <v>6066</v>
      </c>
      <c r="F7" s="328">
        <f t="shared" si="0"/>
        <v>3.2305652157704414</v>
      </c>
      <c r="G7" s="329">
        <f t="shared" si="1"/>
        <v>30.43585443674003</v>
      </c>
    </row>
    <row r="8" spans="1:7" s="315" customFormat="1" ht="24" customHeight="1">
      <c r="A8" s="326" t="s">
        <v>84</v>
      </c>
      <c r="B8" s="327">
        <v>-12000</v>
      </c>
      <c r="C8" s="327"/>
      <c r="D8" s="327">
        <v>-2197</v>
      </c>
      <c r="E8" s="327">
        <f t="shared" si="2"/>
        <v>2197</v>
      </c>
      <c r="F8" s="328">
        <f t="shared" si="0"/>
        <v>-100</v>
      </c>
      <c r="G8" s="329">
        <f t="shared" si="1"/>
        <v>0</v>
      </c>
    </row>
    <row r="9" spans="1:7" s="315" customFormat="1" ht="24" customHeight="1">
      <c r="A9" s="326" t="s">
        <v>85</v>
      </c>
      <c r="B9" s="327">
        <v>35000</v>
      </c>
      <c r="C9" s="327"/>
      <c r="D9" s="327"/>
      <c r="E9" s="327">
        <f t="shared" si="2"/>
        <v>0</v>
      </c>
      <c r="F9" s="324"/>
      <c r="G9" s="329">
        <f t="shared" si="1"/>
        <v>0</v>
      </c>
    </row>
    <row r="10" spans="1:7" s="315" customFormat="1" ht="24" customHeight="1">
      <c r="A10" s="330" t="s">
        <v>86</v>
      </c>
      <c r="B10" s="331">
        <v>136</v>
      </c>
      <c r="C10" s="332"/>
      <c r="D10" s="332"/>
      <c r="E10" s="333">
        <f t="shared" si="2"/>
        <v>0</v>
      </c>
      <c r="F10" s="334"/>
      <c r="G10" s="335">
        <f t="shared" si="1"/>
        <v>0</v>
      </c>
    </row>
    <row r="11" spans="1:7" ht="14.25" customHeight="1">
      <c r="A11" s="336"/>
      <c r="B11" s="336"/>
      <c r="C11" s="336"/>
      <c r="D11" s="336"/>
      <c r="E11" s="336"/>
      <c r="F11" s="336"/>
      <c r="G11" s="336"/>
    </row>
    <row r="12" spans="1:7" ht="14.25" customHeight="1">
      <c r="A12" s="336"/>
      <c r="B12" s="336"/>
      <c r="C12" s="337"/>
      <c r="D12" s="336"/>
      <c r="E12" s="336"/>
      <c r="F12" s="336"/>
      <c r="G12" s="336"/>
    </row>
    <row r="13" spans="1:7" ht="14.25" customHeight="1">
      <c r="A13" s="336"/>
      <c r="B13" s="336"/>
      <c r="C13" s="337"/>
      <c r="D13" s="336"/>
      <c r="E13" s="336"/>
      <c r="F13" s="336"/>
      <c r="G13" s="336"/>
    </row>
    <row r="14" spans="1:7" ht="14.25" customHeight="1">
      <c r="A14" s="336"/>
      <c r="B14" s="336"/>
      <c r="C14" s="337"/>
      <c r="D14" s="336"/>
      <c r="E14" s="336"/>
      <c r="F14" s="336"/>
      <c r="G14" s="336"/>
    </row>
    <row r="15" spans="1:7" ht="14.25" customHeight="1">
      <c r="A15" s="336"/>
      <c r="B15" s="336"/>
      <c r="C15" s="337"/>
      <c r="D15" s="336"/>
      <c r="E15" s="336"/>
      <c r="F15" s="336"/>
      <c r="G15" s="336"/>
    </row>
    <row r="16" spans="1:7" ht="14.25" customHeight="1">
      <c r="A16" s="336"/>
      <c r="B16" s="336"/>
      <c r="C16" s="337"/>
      <c r="D16" s="336"/>
      <c r="E16" s="336"/>
      <c r="F16" s="336"/>
      <c r="G16" s="336"/>
    </row>
    <row r="17" spans="1:7" ht="14.25" customHeight="1">
      <c r="A17" s="336"/>
      <c r="B17" s="336"/>
      <c r="C17" s="337"/>
      <c r="D17" s="336"/>
      <c r="E17" s="336"/>
      <c r="F17" s="336"/>
      <c r="G17" s="336"/>
    </row>
    <row r="18" spans="1:7" ht="14.25" customHeight="1">
      <c r="A18" s="336"/>
      <c r="B18" s="336"/>
      <c r="C18" s="337"/>
      <c r="D18" s="336"/>
      <c r="E18" s="336"/>
      <c r="F18" s="336"/>
      <c r="G18" s="336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</sheetData>
  <sheetProtection/>
  <mergeCells count="6">
    <mergeCell ref="A2:G2"/>
    <mergeCell ref="C4:D4"/>
    <mergeCell ref="E4:F4"/>
    <mergeCell ref="A4:A5"/>
    <mergeCell ref="B4:B5"/>
    <mergeCell ref="G4:G5"/>
  </mergeCells>
  <printOptions horizontalCentered="1"/>
  <pageMargins left="0.75" right="0.75" top="0.79" bottom="0.79" header="0.51" footer="0.51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L17"/>
  <sheetViews>
    <sheetView workbookViewId="0" topLeftCell="A1">
      <selection activeCell="N24" sqref="N24"/>
    </sheetView>
  </sheetViews>
  <sheetFormatPr defaultColWidth="9.00390625" defaultRowHeight="14.25"/>
  <cols>
    <col min="1" max="1" width="35.625" style="245" customWidth="1"/>
    <col min="2" max="7" width="10.625" style="245" customWidth="1"/>
    <col min="8" max="8" width="9.00390625" style="245" customWidth="1"/>
    <col min="9" max="9" width="15.375" style="245" hidden="1" customWidth="1"/>
    <col min="10" max="12" width="9.00390625" style="245" hidden="1" customWidth="1"/>
    <col min="13" max="253" width="9.00390625" style="245" customWidth="1"/>
    <col min="254" max="16384" width="9.00390625" style="245" customWidth="1"/>
  </cols>
  <sheetData>
    <row r="1" ht="14.25">
      <c r="A1" s="250" t="s">
        <v>87</v>
      </c>
    </row>
    <row r="2" spans="1:7" ht="24" customHeight="1">
      <c r="A2" s="251" t="s">
        <v>88</v>
      </c>
      <c r="B2" s="251"/>
      <c r="C2" s="251"/>
      <c r="D2" s="251"/>
      <c r="E2" s="251"/>
      <c r="F2" s="251"/>
      <c r="G2" s="251"/>
    </row>
    <row r="3" spans="1:7" s="246" customFormat="1" ht="21.75" customHeight="1">
      <c r="A3" s="252"/>
      <c r="B3" s="253"/>
      <c r="C3" s="253"/>
      <c r="D3" s="253"/>
      <c r="E3" s="253"/>
      <c r="F3" s="253"/>
      <c r="G3" s="254" t="s">
        <v>2</v>
      </c>
    </row>
    <row r="4" spans="1:11" s="247" customFormat="1" ht="21.75" customHeight="1">
      <c r="A4" s="255" t="s">
        <v>3</v>
      </c>
      <c r="B4" s="256" t="s">
        <v>37</v>
      </c>
      <c r="C4" s="257" t="s">
        <v>38</v>
      </c>
      <c r="D4" s="257"/>
      <c r="E4" s="257" t="s">
        <v>6</v>
      </c>
      <c r="F4" s="257"/>
      <c r="G4" s="301" t="s">
        <v>39</v>
      </c>
      <c r="J4" s="247" t="s">
        <v>89</v>
      </c>
      <c r="K4" s="247" t="s">
        <v>90</v>
      </c>
    </row>
    <row r="5" spans="1:7" s="248" customFormat="1" ht="21.75" customHeight="1">
      <c r="A5" s="260"/>
      <c r="B5" s="261"/>
      <c r="C5" s="262" t="s">
        <v>40</v>
      </c>
      <c r="D5" s="262" t="s">
        <v>41</v>
      </c>
      <c r="E5" s="261" t="s">
        <v>42</v>
      </c>
      <c r="F5" s="261" t="s">
        <v>43</v>
      </c>
      <c r="G5" s="302"/>
    </row>
    <row r="6" spans="1:12" ht="21.75" customHeight="1">
      <c r="A6" s="265" t="s">
        <v>91</v>
      </c>
      <c r="B6" s="303">
        <f>B7+B8</f>
        <v>508306</v>
      </c>
      <c r="C6" s="303">
        <f>C7+C8</f>
        <v>224072</v>
      </c>
      <c r="D6" s="303">
        <f>D7+D8</f>
        <v>133294</v>
      </c>
      <c r="E6" s="303">
        <f>E7+E8</f>
        <v>90778</v>
      </c>
      <c r="F6" s="304">
        <f aca="true" t="shared" si="0" ref="F6:F8">E6/D6*100</f>
        <v>68.10359055921496</v>
      </c>
      <c r="G6" s="269">
        <f aca="true" t="shared" si="1" ref="G6:G8">C6/B6*100</f>
        <v>44.08210802154608</v>
      </c>
      <c r="J6" s="245">
        <f>SUM(J7:J10)</f>
        <v>2026</v>
      </c>
      <c r="K6" s="245">
        <f>SUM(K7:K10)</f>
        <v>226097</v>
      </c>
      <c r="L6" s="245">
        <f>K6-J6</f>
        <v>224071</v>
      </c>
    </row>
    <row r="7" spans="1:12" ht="21.75" customHeight="1">
      <c r="A7" s="305" t="s">
        <v>92</v>
      </c>
      <c r="B7" s="306">
        <v>502706</v>
      </c>
      <c r="C7" s="307">
        <v>223006</v>
      </c>
      <c r="D7" s="307">
        <v>132228</v>
      </c>
      <c r="E7" s="306">
        <f>C7-D7</f>
        <v>90778</v>
      </c>
      <c r="F7" s="273">
        <f t="shared" si="0"/>
        <v>68.65263030523036</v>
      </c>
      <c r="G7" s="308">
        <f t="shared" si="1"/>
        <v>44.361117631378974</v>
      </c>
      <c r="J7" s="245">
        <v>2009</v>
      </c>
      <c r="K7" s="245">
        <v>225015</v>
      </c>
      <c r="L7" s="245">
        <f>K7-J7</f>
        <v>223006</v>
      </c>
    </row>
    <row r="8" spans="1:12" ht="21.75" customHeight="1">
      <c r="A8" s="309" t="s">
        <v>93</v>
      </c>
      <c r="B8" s="310">
        <v>5600</v>
      </c>
      <c r="C8" s="311">
        <v>1066</v>
      </c>
      <c r="D8" s="311">
        <v>1066</v>
      </c>
      <c r="E8" s="310">
        <f>C8-D8</f>
        <v>0</v>
      </c>
      <c r="F8" s="277">
        <f t="shared" si="0"/>
        <v>0</v>
      </c>
      <c r="G8" s="278">
        <f t="shared" si="1"/>
        <v>19.035714285714285</v>
      </c>
      <c r="K8" s="245">
        <v>1065</v>
      </c>
      <c r="L8" s="245">
        <f>K8-J8</f>
        <v>1065</v>
      </c>
    </row>
    <row r="9" spans="1:12" ht="28.5" customHeight="1">
      <c r="A9" s="312" t="s">
        <v>94</v>
      </c>
      <c r="B9" s="312"/>
      <c r="C9" s="312"/>
      <c r="D9" s="312"/>
      <c r="E9" s="312"/>
      <c r="F9" s="312"/>
      <c r="G9" s="312"/>
      <c r="I9" s="250" t="s">
        <v>95</v>
      </c>
      <c r="L9" s="245">
        <f>K9-J9</f>
        <v>0</v>
      </c>
    </row>
    <row r="10" spans="1:12" ht="14.25">
      <c r="A10" s="312"/>
      <c r="B10" s="312"/>
      <c r="C10" s="312"/>
      <c r="D10" s="312"/>
      <c r="E10" s="312"/>
      <c r="F10" s="312"/>
      <c r="G10" s="312"/>
      <c r="I10" s="245" t="s">
        <v>96</v>
      </c>
      <c r="J10" s="245">
        <v>17</v>
      </c>
      <c r="K10" s="245">
        <v>17</v>
      </c>
      <c r="L10" s="245">
        <f>K10-J10</f>
        <v>0</v>
      </c>
    </row>
    <row r="11" spans="1:7" ht="14.25">
      <c r="A11" s="312"/>
      <c r="B11" s="312"/>
      <c r="C11" s="312"/>
      <c r="D11" s="312"/>
      <c r="E11" s="312"/>
      <c r="F11" s="312"/>
      <c r="G11" s="312"/>
    </row>
    <row r="12" spans="1:7" ht="14.25">
      <c r="A12" s="312"/>
      <c r="B12" s="312"/>
      <c r="C12" s="312"/>
      <c r="D12" s="312"/>
      <c r="E12" s="312"/>
      <c r="F12" s="312"/>
      <c r="G12" s="312"/>
    </row>
    <row r="17" ht="15.75">
      <c r="B17" s="313"/>
    </row>
  </sheetData>
  <sheetProtection/>
  <mergeCells count="6">
    <mergeCell ref="A2:G2"/>
    <mergeCell ref="C4:D4"/>
    <mergeCell ref="E4:F4"/>
    <mergeCell ref="A4:A5"/>
    <mergeCell ref="B4:B5"/>
    <mergeCell ref="G4:G5"/>
  </mergeCells>
  <printOptions horizontalCentered="1"/>
  <pageMargins left="0.75" right="0.75" top="0.79" bottom="0.79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"/>
  <sheetViews>
    <sheetView workbookViewId="0" topLeftCell="A1">
      <selection activeCell="H26" sqref="H26"/>
    </sheetView>
  </sheetViews>
  <sheetFormatPr defaultColWidth="9.00390625" defaultRowHeight="14.25"/>
  <cols>
    <col min="1" max="1" width="27.75390625" style="249" customWidth="1"/>
    <col min="2" max="2" width="11.625" style="249" customWidth="1"/>
    <col min="3" max="4" width="11.125" style="249" customWidth="1"/>
    <col min="5" max="5" width="10.625" style="249" customWidth="1"/>
    <col min="6" max="6" width="11.125" style="249" customWidth="1"/>
    <col min="7" max="7" width="11.625" style="249" customWidth="1"/>
    <col min="8" max="16384" width="9.00390625" style="249" customWidth="1"/>
  </cols>
  <sheetData>
    <row r="1" ht="21" customHeight="1">
      <c r="A1" s="250" t="s">
        <v>97</v>
      </c>
    </row>
    <row r="2" spans="1:7" s="245" customFormat="1" ht="24" customHeight="1">
      <c r="A2" s="251" t="s">
        <v>98</v>
      </c>
      <c r="B2" s="251"/>
      <c r="C2" s="251"/>
      <c r="D2" s="251"/>
      <c r="E2" s="251"/>
      <c r="F2" s="251"/>
      <c r="G2" s="251"/>
    </row>
    <row r="3" spans="1:7" s="246" customFormat="1" ht="21.75" customHeight="1">
      <c r="A3" s="252"/>
      <c r="B3" s="253"/>
      <c r="C3" s="253"/>
      <c r="D3" s="253"/>
      <c r="E3" s="253"/>
      <c r="F3" s="253"/>
      <c r="G3" s="254" t="s">
        <v>2</v>
      </c>
    </row>
    <row r="4" spans="1:7" s="280" customFormat="1" ht="21.75" customHeight="1">
      <c r="A4" s="221" t="s">
        <v>3</v>
      </c>
      <c r="B4" s="55" t="s">
        <v>79</v>
      </c>
      <c r="C4" s="222" t="s">
        <v>5</v>
      </c>
      <c r="D4" s="222"/>
      <c r="E4" s="282" t="s">
        <v>6</v>
      </c>
      <c r="F4" s="283"/>
      <c r="G4" s="284" t="s">
        <v>80</v>
      </c>
    </row>
    <row r="5" spans="1:7" s="281" customFormat="1" ht="21.75" customHeight="1">
      <c r="A5" s="224"/>
      <c r="B5" s="285"/>
      <c r="C5" s="262" t="s">
        <v>40</v>
      </c>
      <c r="D5" s="262" t="s">
        <v>41</v>
      </c>
      <c r="E5" s="286" t="s">
        <v>42</v>
      </c>
      <c r="F5" s="287" t="s">
        <v>81</v>
      </c>
      <c r="G5" s="288"/>
    </row>
    <row r="6" spans="1:7" ht="27" customHeight="1">
      <c r="A6" s="289" t="s">
        <v>99</v>
      </c>
      <c r="B6" s="290">
        <f>SUM(B7:B7)</f>
        <v>5300</v>
      </c>
      <c r="C6" s="290">
        <f>SUM(C7:C8)</f>
        <v>5047</v>
      </c>
      <c r="D6" s="290">
        <f>SUM(D7:D8)</f>
        <v>3600</v>
      </c>
      <c r="E6" s="290">
        <f>SUM(E7:E8)</f>
        <v>1447</v>
      </c>
      <c r="F6" s="291">
        <f aca="true" t="shared" si="0" ref="F6:F8">E6/D6*100</f>
        <v>40.19444444444444</v>
      </c>
      <c r="G6" s="292">
        <f aca="true" t="shared" si="1" ref="G6:G8">C6/B6*100</f>
        <v>95.22641509433963</v>
      </c>
    </row>
    <row r="7" spans="1:7" ht="24.75" customHeight="1">
      <c r="A7" s="270" t="s">
        <v>100</v>
      </c>
      <c r="B7" s="293">
        <v>5300</v>
      </c>
      <c r="C7" s="271">
        <v>5047</v>
      </c>
      <c r="D7" s="271">
        <v>1800</v>
      </c>
      <c r="E7" s="271">
        <f>C7-D7</f>
        <v>3247</v>
      </c>
      <c r="F7" s="294">
        <f t="shared" si="0"/>
        <v>180.38888888888889</v>
      </c>
      <c r="G7" s="295">
        <f t="shared" si="1"/>
        <v>95.22641509433963</v>
      </c>
    </row>
    <row r="8" spans="1:7" ht="24.75" customHeight="1">
      <c r="A8" s="296" t="s">
        <v>101</v>
      </c>
      <c r="B8" s="297"/>
      <c r="C8" s="298"/>
      <c r="D8" s="298">
        <v>1800</v>
      </c>
      <c r="E8" s="276">
        <f>C8-D8</f>
        <v>-1800</v>
      </c>
      <c r="F8" s="299">
        <f t="shared" si="0"/>
        <v>-100</v>
      </c>
      <c r="G8" s="300"/>
    </row>
  </sheetData>
  <sheetProtection/>
  <mergeCells count="6">
    <mergeCell ref="A2:G2"/>
    <mergeCell ref="C4:D4"/>
    <mergeCell ref="E4:F4"/>
    <mergeCell ref="A4:A5"/>
    <mergeCell ref="B4:B5"/>
    <mergeCell ref="G4:G5"/>
  </mergeCells>
  <printOptions horizontalCentered="1"/>
  <pageMargins left="0.75" right="0.75" top="0.79" bottom="0.79" header="0.51" footer="0.5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9"/>
  <sheetViews>
    <sheetView workbookViewId="0" topLeftCell="A1">
      <selection activeCell="K33" sqref="K33"/>
    </sheetView>
  </sheetViews>
  <sheetFormatPr defaultColWidth="9.00390625" defaultRowHeight="14.25"/>
  <cols>
    <col min="1" max="1" width="32.375" style="249" customWidth="1"/>
    <col min="2" max="2" width="11.25390625" style="249" customWidth="1"/>
    <col min="3" max="3" width="10.75390625" style="249" customWidth="1"/>
    <col min="4" max="4" width="11.00390625" style="249" customWidth="1"/>
    <col min="5" max="5" width="10.875" style="249" customWidth="1"/>
    <col min="6" max="6" width="11.125" style="249" customWidth="1"/>
    <col min="7" max="7" width="11.00390625" style="249" customWidth="1"/>
    <col min="8" max="16384" width="9.00390625" style="249" customWidth="1"/>
  </cols>
  <sheetData>
    <row r="1" ht="18.75" customHeight="1">
      <c r="A1" s="250" t="s">
        <v>102</v>
      </c>
    </row>
    <row r="2" spans="1:7" s="245" customFormat="1" ht="24" customHeight="1">
      <c r="A2" s="251" t="s">
        <v>103</v>
      </c>
      <c r="B2" s="251"/>
      <c r="C2" s="251"/>
      <c r="D2" s="251"/>
      <c r="E2" s="251"/>
      <c r="F2" s="251"/>
      <c r="G2" s="251"/>
    </row>
    <row r="3" spans="1:7" s="246" customFormat="1" ht="21.75" customHeight="1">
      <c r="A3" s="252"/>
      <c r="B3" s="253"/>
      <c r="C3" s="253"/>
      <c r="D3" s="253"/>
      <c r="E3" s="253"/>
      <c r="F3" s="253"/>
      <c r="G3" s="254" t="s">
        <v>2</v>
      </c>
    </row>
    <row r="4" spans="1:7" s="247" customFormat="1" ht="21.75" customHeight="1">
      <c r="A4" s="255" t="s">
        <v>3</v>
      </c>
      <c r="B4" s="256" t="s">
        <v>37</v>
      </c>
      <c r="C4" s="257" t="s">
        <v>38</v>
      </c>
      <c r="D4" s="257"/>
      <c r="E4" s="257" t="s">
        <v>6</v>
      </c>
      <c r="F4" s="258"/>
      <c r="G4" s="259" t="s">
        <v>39</v>
      </c>
    </row>
    <row r="5" spans="1:7" s="248" customFormat="1" ht="21.75" customHeight="1">
      <c r="A5" s="260"/>
      <c r="B5" s="261"/>
      <c r="C5" s="262" t="s">
        <v>40</v>
      </c>
      <c r="D5" s="262" t="s">
        <v>41</v>
      </c>
      <c r="E5" s="261" t="s">
        <v>42</v>
      </c>
      <c r="F5" s="263" t="s">
        <v>43</v>
      </c>
      <c r="G5" s="264"/>
    </row>
    <row r="6" spans="1:7" s="245" customFormat="1" ht="21.75" customHeight="1">
      <c r="A6" s="265" t="s">
        <v>104</v>
      </c>
      <c r="B6" s="266">
        <f>SUM(B7:B8)</f>
        <v>5000</v>
      </c>
      <c r="C6" s="266">
        <f>SUM(C7:C8)</f>
        <v>0</v>
      </c>
      <c r="D6" s="266">
        <f>SUM(D7:D8)</f>
        <v>6860</v>
      </c>
      <c r="E6" s="267">
        <f>SUM(E7:E8)</f>
        <v>-6860</v>
      </c>
      <c r="F6" s="268">
        <f aca="true" t="shared" si="0" ref="F6:F8">E6/D6*100</f>
        <v>-100</v>
      </c>
      <c r="G6" s="269">
        <f aca="true" t="shared" si="1" ref="G6:G8">C6/B6*100</f>
        <v>0</v>
      </c>
    </row>
    <row r="7" spans="1:7" ht="23.25" customHeight="1">
      <c r="A7" s="270" t="s">
        <v>105</v>
      </c>
      <c r="B7" s="271">
        <v>5000</v>
      </c>
      <c r="C7" s="271"/>
      <c r="D7" s="271">
        <v>6500</v>
      </c>
      <c r="E7" s="272">
        <f>C7-D7</f>
        <v>-6500</v>
      </c>
      <c r="F7" s="273">
        <f t="shared" si="0"/>
        <v>-100</v>
      </c>
      <c r="G7" s="274">
        <f t="shared" si="1"/>
        <v>0</v>
      </c>
    </row>
    <row r="8" spans="1:7" ht="23.25" customHeight="1">
      <c r="A8" s="275" t="s">
        <v>106</v>
      </c>
      <c r="B8" s="276"/>
      <c r="C8" s="276"/>
      <c r="D8" s="276">
        <v>360</v>
      </c>
      <c r="E8" s="276">
        <f>C8-D8</f>
        <v>-360</v>
      </c>
      <c r="F8" s="277">
        <f t="shared" si="0"/>
        <v>-100</v>
      </c>
      <c r="G8" s="278"/>
    </row>
    <row r="9" ht="13.5">
      <c r="A9" s="279"/>
    </row>
  </sheetData>
  <sheetProtection/>
  <mergeCells count="6">
    <mergeCell ref="A2:G2"/>
    <mergeCell ref="C4:D4"/>
    <mergeCell ref="E4:F4"/>
    <mergeCell ref="A4:A5"/>
    <mergeCell ref="B4:B5"/>
    <mergeCell ref="G4:G5"/>
  </mergeCells>
  <printOptions horizontalCentered="1"/>
  <pageMargins left="0.75" right="0.79" top="0.79" bottom="0.79" header="0.51" footer="0.5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34.00390625" style="90" customWidth="1"/>
    <col min="2" max="2" width="16.375" style="194" customWidth="1"/>
    <col min="3" max="3" width="16.625" style="194" customWidth="1"/>
    <col min="4" max="4" width="17.00390625" style="90" customWidth="1"/>
    <col min="5" max="5" width="16.50390625" style="194" customWidth="1"/>
    <col min="6" max="6" width="9.00390625" style="90" customWidth="1"/>
    <col min="7" max="11" width="9.00390625" style="90" hidden="1" customWidth="1"/>
    <col min="12" max="16384" width="9.00390625" style="90" customWidth="1"/>
  </cols>
  <sheetData>
    <row r="1" ht="14.25">
      <c r="A1" s="75" t="s">
        <v>107</v>
      </c>
    </row>
    <row r="2" spans="1:5" ht="20.25">
      <c r="A2" s="217" t="s">
        <v>108</v>
      </c>
      <c r="B2" s="217"/>
      <c r="C2" s="217"/>
      <c r="D2" s="217"/>
      <c r="E2" s="217"/>
    </row>
    <row r="3" spans="1:5" ht="15" customHeight="1">
      <c r="A3" s="218"/>
      <c r="B3" s="219"/>
      <c r="C3" s="219"/>
      <c r="E3" s="220" t="s">
        <v>2</v>
      </c>
    </row>
    <row r="4" spans="1:7" ht="24" customHeight="1">
      <c r="A4" s="221" t="s">
        <v>3</v>
      </c>
      <c r="B4" s="222" t="s">
        <v>109</v>
      </c>
      <c r="C4" s="222" t="s">
        <v>110</v>
      </c>
      <c r="D4" s="222" t="s">
        <v>111</v>
      </c>
      <c r="E4" s="223" t="s">
        <v>112</v>
      </c>
      <c r="G4" s="90" t="s">
        <v>113</v>
      </c>
    </row>
    <row r="5" spans="1:11" ht="14.25" hidden="1">
      <c r="A5" s="224"/>
      <c r="B5" s="225" t="s">
        <v>114</v>
      </c>
      <c r="C5" s="225" t="s">
        <v>114</v>
      </c>
      <c r="D5" s="226" t="s">
        <v>114</v>
      </c>
      <c r="E5" s="227" t="s">
        <v>114</v>
      </c>
      <c r="G5" s="228" t="s">
        <v>114</v>
      </c>
      <c r="H5" s="90" t="s">
        <v>115</v>
      </c>
      <c r="I5" s="73" t="s">
        <v>116</v>
      </c>
      <c r="J5" s="73" t="s">
        <v>70</v>
      </c>
      <c r="K5" s="90" t="s">
        <v>115</v>
      </c>
    </row>
    <row r="6" spans="1:11" ht="18" customHeight="1">
      <c r="A6" s="229" t="s">
        <v>14</v>
      </c>
      <c r="B6" s="230">
        <v>400932</v>
      </c>
      <c r="C6" s="230">
        <v>-62334</v>
      </c>
      <c r="D6" s="230">
        <v>338598</v>
      </c>
      <c r="E6" s="231">
        <v>-15.54727484960043</v>
      </c>
      <c r="G6" s="232">
        <f aca="true" t="shared" si="0" ref="G6:J6">G7+G20</f>
        <v>340366</v>
      </c>
      <c r="H6" s="233">
        <f aca="true" t="shared" si="1" ref="H6:H18">D6/G6-1</f>
        <v>-0.0051944083721641165</v>
      </c>
      <c r="I6" s="232">
        <f t="shared" si="0"/>
        <v>22374</v>
      </c>
      <c r="J6" s="232">
        <f t="shared" si="0"/>
        <v>317992</v>
      </c>
      <c r="K6" s="233" t="e">
        <f>#REF!/J6-1</f>
        <v>#REF!</v>
      </c>
    </row>
    <row r="7" spans="1:11" ht="18" customHeight="1">
      <c r="A7" s="234" t="s">
        <v>15</v>
      </c>
      <c r="B7" s="230">
        <v>265932</v>
      </c>
      <c r="C7" s="230">
        <v>-47213</v>
      </c>
      <c r="D7" s="230">
        <v>218719</v>
      </c>
      <c r="E7" s="231">
        <v>-17.753786682309762</v>
      </c>
      <c r="G7" s="232">
        <f aca="true" t="shared" si="2" ref="G7:J7">SUM(G8:G18)</f>
        <v>252365</v>
      </c>
      <c r="H7" s="233">
        <f t="shared" si="1"/>
        <v>-0.13332276662770193</v>
      </c>
      <c r="I7" s="232">
        <f t="shared" si="2"/>
        <v>21147</v>
      </c>
      <c r="J7" s="232">
        <f t="shared" si="2"/>
        <v>231218</v>
      </c>
      <c r="K7" s="233" t="e">
        <f>#REF!/J7-1</f>
        <v>#REF!</v>
      </c>
    </row>
    <row r="8" spans="1:11" ht="18" customHeight="1">
      <c r="A8" s="235" t="s">
        <v>16</v>
      </c>
      <c r="B8" s="236">
        <v>96466</v>
      </c>
      <c r="C8" s="237">
        <v>-17732</v>
      </c>
      <c r="D8" s="237">
        <v>78734</v>
      </c>
      <c r="E8" s="238">
        <v>-18.38160595442954</v>
      </c>
      <c r="G8" s="90">
        <v>84760</v>
      </c>
      <c r="H8" s="233">
        <f t="shared" si="1"/>
        <v>-0.0710948560641812</v>
      </c>
      <c r="I8" s="90">
        <v>6972</v>
      </c>
      <c r="J8" s="90">
        <f>G8-I8</f>
        <v>77788</v>
      </c>
      <c r="K8" s="233" t="e">
        <f>#REF!/J8-1</f>
        <v>#REF!</v>
      </c>
    </row>
    <row r="9" spans="1:11" ht="18" customHeight="1">
      <c r="A9" s="235" t="s">
        <v>17</v>
      </c>
      <c r="B9" s="236">
        <v>51232</v>
      </c>
      <c r="C9" s="237">
        <v>-1122</v>
      </c>
      <c r="D9" s="237">
        <v>50110</v>
      </c>
      <c r="E9" s="238">
        <v>-2.1900374765771393</v>
      </c>
      <c r="G9" s="90">
        <v>13907</v>
      </c>
      <c r="H9" s="233">
        <f t="shared" si="1"/>
        <v>2.603221399295319</v>
      </c>
      <c r="I9" s="90">
        <v>1384</v>
      </c>
      <c r="J9" s="90">
        <f aca="true" t="shared" si="3" ref="J9:J25">G9-I9</f>
        <v>12523</v>
      </c>
      <c r="K9" s="233" t="e">
        <f>#REF!/J9-1</f>
        <v>#REF!</v>
      </c>
    </row>
    <row r="10" spans="1:11" ht="18" customHeight="1">
      <c r="A10" s="235" t="s">
        <v>18</v>
      </c>
      <c r="B10" s="236">
        <v>13500</v>
      </c>
      <c r="C10" s="237">
        <v>-5260</v>
      </c>
      <c r="D10" s="237">
        <v>8240</v>
      </c>
      <c r="E10" s="238">
        <v>-38.96296296296296</v>
      </c>
      <c r="G10" s="90">
        <v>43932</v>
      </c>
      <c r="H10" s="233">
        <f t="shared" si="1"/>
        <v>-0.812437403259583</v>
      </c>
      <c r="I10" s="90">
        <v>7161</v>
      </c>
      <c r="J10" s="90">
        <f t="shared" si="3"/>
        <v>36771</v>
      </c>
      <c r="K10" s="233" t="e">
        <f>#REF!/J10-1</f>
        <v>#REF!</v>
      </c>
    </row>
    <row r="11" spans="1:11" ht="18" customHeight="1">
      <c r="A11" s="235" t="s">
        <v>19</v>
      </c>
      <c r="B11" s="236">
        <v>25</v>
      </c>
      <c r="C11" s="237">
        <v>0</v>
      </c>
      <c r="D11" s="237">
        <v>25</v>
      </c>
      <c r="E11" s="238">
        <v>0</v>
      </c>
      <c r="G11" s="90">
        <v>7931</v>
      </c>
      <c r="H11" s="233">
        <f t="shared" si="1"/>
        <v>-0.996847812381793</v>
      </c>
      <c r="I11" s="90">
        <v>1532</v>
      </c>
      <c r="J11" s="90">
        <f t="shared" si="3"/>
        <v>6399</v>
      </c>
      <c r="K11" s="233" t="e">
        <f>#REF!/J11-1</f>
        <v>#REF!</v>
      </c>
    </row>
    <row r="12" spans="1:11" ht="18" customHeight="1">
      <c r="A12" s="235" t="s">
        <v>20</v>
      </c>
      <c r="B12" s="236">
        <v>40058</v>
      </c>
      <c r="C12" s="237">
        <v>-4991</v>
      </c>
      <c r="D12" s="237">
        <v>35067</v>
      </c>
      <c r="E12" s="238">
        <v>-12.459433820959608</v>
      </c>
      <c r="G12" s="90">
        <v>20</v>
      </c>
      <c r="H12" s="233">
        <f t="shared" si="1"/>
        <v>1752.35</v>
      </c>
      <c r="I12" s="90">
        <v>11</v>
      </c>
      <c r="J12" s="90">
        <f t="shared" si="3"/>
        <v>9</v>
      </c>
      <c r="K12" s="233" t="e">
        <f>#REF!/J12-1</f>
        <v>#REF!</v>
      </c>
    </row>
    <row r="13" spans="1:11" ht="18" customHeight="1">
      <c r="A13" s="235" t="s">
        <v>21</v>
      </c>
      <c r="B13" s="236">
        <v>12790</v>
      </c>
      <c r="C13" s="237">
        <v>1404</v>
      </c>
      <c r="D13" s="237">
        <v>14194</v>
      </c>
      <c r="E13" s="238">
        <v>10.977326035965598</v>
      </c>
      <c r="G13" s="90">
        <v>30455</v>
      </c>
      <c r="H13" s="233">
        <f t="shared" si="1"/>
        <v>-0.5339353143982926</v>
      </c>
      <c r="I13" s="90">
        <v>1100</v>
      </c>
      <c r="J13" s="90">
        <f t="shared" si="3"/>
        <v>29355</v>
      </c>
      <c r="K13" s="233" t="e">
        <f>#REF!/J13-1</f>
        <v>#REF!</v>
      </c>
    </row>
    <row r="14" spans="1:11" ht="18" customHeight="1">
      <c r="A14" s="235" t="s">
        <v>22</v>
      </c>
      <c r="B14" s="236">
        <v>4852</v>
      </c>
      <c r="C14" s="237">
        <v>110</v>
      </c>
      <c r="D14" s="237">
        <v>4962</v>
      </c>
      <c r="E14" s="238">
        <v>2.267106347897774</v>
      </c>
      <c r="G14" s="90">
        <v>6855</v>
      </c>
      <c r="H14" s="233">
        <f t="shared" si="1"/>
        <v>-0.2761487964989059</v>
      </c>
      <c r="I14" s="90">
        <v>1110</v>
      </c>
      <c r="J14" s="90">
        <f t="shared" si="3"/>
        <v>5745</v>
      </c>
      <c r="K14" s="233" t="e">
        <f>#REF!/J14-1</f>
        <v>#REF!</v>
      </c>
    </row>
    <row r="15" spans="1:11" ht="18" customHeight="1">
      <c r="A15" s="235" t="s">
        <v>23</v>
      </c>
      <c r="B15" s="236">
        <v>3689</v>
      </c>
      <c r="C15" s="237">
        <v>0</v>
      </c>
      <c r="D15" s="237">
        <v>3689</v>
      </c>
      <c r="E15" s="238">
        <v>0</v>
      </c>
      <c r="G15" s="90">
        <v>4710</v>
      </c>
      <c r="H15" s="233">
        <f t="shared" si="1"/>
        <v>-0.21677282377919316</v>
      </c>
      <c r="I15" s="90">
        <v>706</v>
      </c>
      <c r="J15" s="90">
        <f t="shared" si="3"/>
        <v>4004</v>
      </c>
      <c r="K15" s="233" t="e">
        <f>#REF!/J15-1</f>
        <v>#REF!</v>
      </c>
    </row>
    <row r="16" spans="1:11" ht="18" customHeight="1">
      <c r="A16" s="235" t="s">
        <v>24</v>
      </c>
      <c r="B16" s="236">
        <v>43080</v>
      </c>
      <c r="C16" s="237">
        <v>-21480</v>
      </c>
      <c r="D16" s="237">
        <v>21600</v>
      </c>
      <c r="E16" s="238">
        <v>-49.86072423398329</v>
      </c>
      <c r="G16" s="90">
        <v>2050</v>
      </c>
      <c r="H16" s="233">
        <f t="shared" si="1"/>
        <v>9.536585365853659</v>
      </c>
      <c r="I16" s="90">
        <v>349</v>
      </c>
      <c r="J16" s="90">
        <f t="shared" si="3"/>
        <v>1701</v>
      </c>
      <c r="K16" s="233" t="e">
        <f>#REF!/J16-1</f>
        <v>#REF!</v>
      </c>
    </row>
    <row r="17" spans="1:11" ht="18" customHeight="1">
      <c r="A17" s="235" t="s">
        <v>25</v>
      </c>
      <c r="B17" s="236"/>
      <c r="C17" s="237">
        <v>1858</v>
      </c>
      <c r="D17" s="237">
        <v>1858</v>
      </c>
      <c r="E17" s="238"/>
      <c r="G17" s="90">
        <v>57745</v>
      </c>
      <c r="H17" s="233">
        <f t="shared" si="1"/>
        <v>-0.967824054030652</v>
      </c>
      <c r="I17" s="90">
        <v>822</v>
      </c>
      <c r="J17" s="90">
        <f t="shared" si="3"/>
        <v>56923</v>
      </c>
      <c r="K17" s="233" t="e">
        <f>#REF!/J17-1</f>
        <v>#REF!</v>
      </c>
    </row>
    <row r="18" spans="1:11" ht="18" customHeight="1">
      <c r="A18" s="235" t="s">
        <v>26</v>
      </c>
      <c r="B18" s="237">
        <v>240</v>
      </c>
      <c r="C18" s="237">
        <v>0</v>
      </c>
      <c r="D18" s="237">
        <v>240</v>
      </c>
      <c r="E18" s="238">
        <v>0</v>
      </c>
      <c r="H18" s="233" t="e">
        <f t="shared" si="1"/>
        <v>#DIV/0!</v>
      </c>
      <c r="I18" s="90">
        <v>0</v>
      </c>
      <c r="J18" s="90">
        <f t="shared" si="3"/>
        <v>0</v>
      </c>
      <c r="K18" s="233" t="e">
        <f>#REF!/J18-1</f>
        <v>#REF!</v>
      </c>
    </row>
    <row r="19" spans="1:11" ht="18" customHeight="1" hidden="1">
      <c r="A19" s="235" t="s">
        <v>27</v>
      </c>
      <c r="B19" s="237"/>
      <c r="C19" s="237">
        <v>0</v>
      </c>
      <c r="D19" s="237"/>
      <c r="E19" s="238"/>
      <c r="H19" s="233"/>
      <c r="K19" s="233"/>
    </row>
    <row r="20" spans="1:11" ht="18" customHeight="1">
      <c r="A20" s="234" t="s">
        <v>28</v>
      </c>
      <c r="B20" s="230">
        <v>135000</v>
      </c>
      <c r="C20" s="230">
        <v>-15121</v>
      </c>
      <c r="D20" s="230">
        <v>119879</v>
      </c>
      <c r="E20" s="231">
        <v>-11.20074074074074</v>
      </c>
      <c r="G20" s="232">
        <f aca="true" t="shared" si="4" ref="G20:J20">SUM(G21:G25)</f>
        <v>88001</v>
      </c>
      <c r="H20" s="233">
        <f aca="true" t="shared" si="5" ref="H20:H32">D20/G20-1</f>
        <v>0.3622458835695048</v>
      </c>
      <c r="I20" s="232">
        <f t="shared" si="4"/>
        <v>1227</v>
      </c>
      <c r="J20" s="232">
        <f t="shared" si="4"/>
        <v>86774</v>
      </c>
      <c r="K20" s="233" t="e">
        <f>#REF!/J20-1</f>
        <v>#REF!</v>
      </c>
    </row>
    <row r="21" spans="1:11" ht="18" customHeight="1">
      <c r="A21" s="235" t="s">
        <v>29</v>
      </c>
      <c r="B21" s="237">
        <v>30050</v>
      </c>
      <c r="C21" s="237">
        <v>-10000</v>
      </c>
      <c r="D21" s="237">
        <v>20050</v>
      </c>
      <c r="E21" s="239">
        <v>-33.277870216306155</v>
      </c>
      <c r="G21" s="90">
        <v>21208</v>
      </c>
      <c r="H21" s="233">
        <f t="shared" si="5"/>
        <v>-0.054602036967182244</v>
      </c>
      <c r="J21" s="90">
        <f>G21-I21</f>
        <v>21208</v>
      </c>
      <c r="K21" s="233" t="e">
        <f>#REF!/J21-1</f>
        <v>#REF!</v>
      </c>
    </row>
    <row r="22" spans="1:11" ht="18" customHeight="1">
      <c r="A22" s="235" t="s">
        <v>30</v>
      </c>
      <c r="B22" s="237">
        <v>6573</v>
      </c>
      <c r="C22" s="237">
        <v>1385</v>
      </c>
      <c r="D22" s="237">
        <v>7958</v>
      </c>
      <c r="E22" s="238">
        <v>21.07104822759775</v>
      </c>
      <c r="G22" s="90">
        <v>11088</v>
      </c>
      <c r="H22" s="233">
        <f t="shared" si="5"/>
        <v>-0.28228715728715725</v>
      </c>
      <c r="J22" s="90">
        <f>G22-I22</f>
        <v>11088</v>
      </c>
      <c r="K22" s="233" t="e">
        <f>#REF!/J22-1</f>
        <v>#REF!</v>
      </c>
    </row>
    <row r="23" spans="1:11" ht="18" customHeight="1">
      <c r="A23" s="235" t="s">
        <v>31</v>
      </c>
      <c r="B23" s="237">
        <v>407</v>
      </c>
      <c r="C23" s="237">
        <v>193</v>
      </c>
      <c r="D23" s="237">
        <v>600</v>
      </c>
      <c r="E23" s="238">
        <v>47.420147420147416</v>
      </c>
      <c r="G23" s="90">
        <v>751</v>
      </c>
      <c r="H23" s="233">
        <f t="shared" si="5"/>
        <v>-0.20106524633821576</v>
      </c>
      <c r="J23" s="90">
        <f>G23-I23</f>
        <v>751</v>
      </c>
      <c r="K23" s="233" t="e">
        <f>#REF!/J23-1</f>
        <v>#REF!</v>
      </c>
    </row>
    <row r="24" spans="1:11" ht="18" customHeight="1">
      <c r="A24" s="240" t="s">
        <v>32</v>
      </c>
      <c r="B24" s="237">
        <v>97470</v>
      </c>
      <c r="C24" s="237">
        <v>-6699</v>
      </c>
      <c r="D24" s="237">
        <v>90771</v>
      </c>
      <c r="E24" s="238">
        <v>-6.872883964296707</v>
      </c>
      <c r="G24" s="90">
        <v>54903</v>
      </c>
      <c r="H24" s="233">
        <f t="shared" si="5"/>
        <v>0.6532976340090706</v>
      </c>
      <c r="I24" s="90">
        <v>1227</v>
      </c>
      <c r="J24" s="90">
        <f>G24-I24</f>
        <v>53676</v>
      </c>
      <c r="K24" s="233" t="e">
        <f>#REF!/J24-1</f>
        <v>#REF!</v>
      </c>
    </row>
    <row r="25" spans="1:11" ht="18" customHeight="1">
      <c r="A25" s="241" t="s">
        <v>33</v>
      </c>
      <c r="B25" s="242">
        <v>500</v>
      </c>
      <c r="C25" s="242">
        <v>0</v>
      </c>
      <c r="D25" s="242">
        <v>500</v>
      </c>
      <c r="E25" s="243"/>
      <c r="G25" s="90">
        <v>51</v>
      </c>
      <c r="H25" s="233">
        <f t="shared" si="5"/>
        <v>8.803921568627452</v>
      </c>
      <c r="J25" s="90">
        <f>G25-I25</f>
        <v>51</v>
      </c>
      <c r="K25" s="233" t="e">
        <f>#REF!/J25-1</f>
        <v>#REF!</v>
      </c>
    </row>
    <row r="26" spans="1:5" ht="36" customHeight="1">
      <c r="A26" s="244" t="s">
        <v>117</v>
      </c>
      <c r="B26" s="244"/>
      <c r="C26" s="244"/>
      <c r="D26" s="244"/>
      <c r="E26" s="244"/>
    </row>
  </sheetData>
  <sheetProtection/>
  <mergeCells count="3">
    <mergeCell ref="A2:E2"/>
    <mergeCell ref="A26:E26"/>
    <mergeCell ref="A4:A5"/>
  </mergeCells>
  <printOptions horizontalCentered="1"/>
  <pageMargins left="0.59" right="0.59" top="0.79" bottom="0.79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pane xSplit="2" ySplit="4" topLeftCell="C5" activePane="bottomRight" state="frozen"/>
      <selection pane="bottomRight" activeCell="M22" sqref="M22"/>
    </sheetView>
  </sheetViews>
  <sheetFormatPr defaultColWidth="9.00390625" defaultRowHeight="14.25"/>
  <cols>
    <col min="1" max="1" width="4.75390625" style="71" customWidth="1"/>
    <col min="2" max="2" width="26.75390625" style="73" customWidth="1"/>
    <col min="3" max="3" width="14.875" style="92" customWidth="1"/>
    <col min="4" max="4" width="14.00390625" style="193" customWidth="1"/>
    <col min="5" max="5" width="14.75390625" style="92" customWidth="1"/>
    <col min="6" max="6" width="15.125" style="92" customWidth="1"/>
    <col min="7" max="7" width="13.625" style="73" customWidth="1"/>
    <col min="8" max="246" width="9.00390625" style="73" customWidth="1"/>
    <col min="247" max="16384" width="9.00390625" style="90" customWidth="1"/>
  </cols>
  <sheetData>
    <row r="1" spans="1:7" ht="14.25">
      <c r="A1" s="75" t="s">
        <v>118</v>
      </c>
      <c r="B1" s="75"/>
      <c r="D1" s="92"/>
      <c r="E1" s="194"/>
      <c r="F1" s="194"/>
      <c r="G1" s="90"/>
    </row>
    <row r="2" spans="1:8" ht="22.5">
      <c r="A2" s="76" t="s">
        <v>119</v>
      </c>
      <c r="B2" s="76"/>
      <c r="C2" s="77"/>
      <c r="D2" s="77"/>
      <c r="E2" s="77"/>
      <c r="F2" s="77"/>
      <c r="G2" s="76"/>
      <c r="H2" s="195"/>
    </row>
    <row r="3" spans="5:7" ht="18.75" customHeight="1">
      <c r="E3" s="196" t="s">
        <v>2</v>
      </c>
      <c r="F3" s="197"/>
      <c r="G3" s="198"/>
    </row>
    <row r="4" spans="1:7" ht="34.5" customHeight="1">
      <c r="A4" s="78" t="s">
        <v>120</v>
      </c>
      <c r="B4" s="79" t="s">
        <v>121</v>
      </c>
      <c r="C4" s="54" t="s">
        <v>122</v>
      </c>
      <c r="D4" s="55" t="s">
        <v>123</v>
      </c>
      <c r="E4" s="55" t="s">
        <v>124</v>
      </c>
      <c r="F4" s="56" t="s">
        <v>112</v>
      </c>
      <c r="G4" s="199"/>
    </row>
    <row r="5" spans="1:7" ht="23.25" customHeight="1">
      <c r="A5" s="80" t="s">
        <v>125</v>
      </c>
      <c r="B5" s="200" t="s">
        <v>126</v>
      </c>
      <c r="C5" s="201">
        <v>400932</v>
      </c>
      <c r="D5" s="201">
        <v>-62334</v>
      </c>
      <c r="E5" s="201">
        <v>338598</v>
      </c>
      <c r="F5" s="202">
        <v>-0.15547274849600431</v>
      </c>
      <c r="G5" s="203"/>
    </row>
    <row r="6" spans="1:7" ht="23.25" customHeight="1">
      <c r="A6" s="80" t="s">
        <v>127</v>
      </c>
      <c r="B6" s="204" t="s">
        <v>128</v>
      </c>
      <c r="C6" s="205">
        <v>89602</v>
      </c>
      <c r="D6" s="205">
        <v>3200</v>
      </c>
      <c r="E6" s="205">
        <v>92802</v>
      </c>
      <c r="F6" s="202">
        <v>0.03571348853820227</v>
      </c>
      <c r="G6" s="203"/>
    </row>
    <row r="7" spans="1:7" ht="23.25" customHeight="1">
      <c r="A7" s="80">
        <v>1</v>
      </c>
      <c r="B7" s="206" t="s">
        <v>129</v>
      </c>
      <c r="C7" s="207">
        <v>124650</v>
      </c>
      <c r="D7" s="207">
        <v>3200</v>
      </c>
      <c r="E7" s="207">
        <v>127850</v>
      </c>
      <c r="F7" s="208"/>
      <c r="G7" s="203"/>
    </row>
    <row r="8" spans="1:7" ht="23.25" customHeight="1">
      <c r="A8" s="80"/>
      <c r="B8" s="209" t="s">
        <v>130</v>
      </c>
      <c r="C8" s="207">
        <v>6039</v>
      </c>
      <c r="D8" s="210">
        <v>0</v>
      </c>
      <c r="E8" s="207">
        <v>6039</v>
      </c>
      <c r="F8" s="208"/>
      <c r="G8" s="203"/>
    </row>
    <row r="9" spans="1:7" ht="23.25" customHeight="1">
      <c r="A9" s="80"/>
      <c r="B9" s="209" t="s">
        <v>131</v>
      </c>
      <c r="C9" s="207">
        <v>118611</v>
      </c>
      <c r="D9" s="210">
        <v>0</v>
      </c>
      <c r="E9" s="207">
        <v>118611</v>
      </c>
      <c r="F9" s="208"/>
      <c r="G9" s="203"/>
    </row>
    <row r="10" spans="1:7" ht="23.25" customHeight="1">
      <c r="A10" s="80"/>
      <c r="B10" s="209" t="s">
        <v>132</v>
      </c>
      <c r="C10" s="207">
        <v>0</v>
      </c>
      <c r="D10" s="210">
        <v>3200</v>
      </c>
      <c r="E10" s="207">
        <v>3200</v>
      </c>
      <c r="F10" s="208"/>
      <c r="G10" s="203"/>
    </row>
    <row r="11" spans="1:7" ht="23.25" customHeight="1">
      <c r="A11" s="80">
        <v>2</v>
      </c>
      <c r="B11" s="206" t="s">
        <v>133</v>
      </c>
      <c r="C11" s="207">
        <v>35048</v>
      </c>
      <c r="D11" s="210">
        <v>0</v>
      </c>
      <c r="E11" s="207">
        <v>35048</v>
      </c>
      <c r="F11" s="208"/>
      <c r="G11" s="203"/>
    </row>
    <row r="12" spans="1:7" ht="23.25" customHeight="1" hidden="1">
      <c r="A12" s="80">
        <v>4</v>
      </c>
      <c r="B12" s="206" t="s">
        <v>134</v>
      </c>
      <c r="C12" s="207"/>
      <c r="D12" s="207"/>
      <c r="E12" s="207"/>
      <c r="F12" s="208"/>
      <c r="G12" s="203"/>
    </row>
    <row r="13" spans="1:9" ht="23.25" customHeight="1" hidden="1">
      <c r="A13" s="80">
        <v>5</v>
      </c>
      <c r="B13" s="206" t="s">
        <v>135</v>
      </c>
      <c r="C13" s="207"/>
      <c r="D13" s="207"/>
      <c r="E13" s="207"/>
      <c r="F13" s="208"/>
      <c r="G13" s="203"/>
      <c r="I13" s="216"/>
    </row>
    <row r="14" spans="1:7" ht="23.25" customHeight="1">
      <c r="A14" s="80" t="s">
        <v>136</v>
      </c>
      <c r="B14" s="211" t="s">
        <v>137</v>
      </c>
      <c r="C14" s="212">
        <v>490534</v>
      </c>
      <c r="D14" s="212">
        <v>-59134</v>
      </c>
      <c r="E14" s="212">
        <v>431400</v>
      </c>
      <c r="F14" s="202">
        <v>-0.12055025747450737</v>
      </c>
      <c r="G14" s="203"/>
    </row>
    <row r="15" spans="1:6" ht="23.25" customHeight="1">
      <c r="A15" s="80" t="s">
        <v>138</v>
      </c>
      <c r="B15" s="206" t="s">
        <v>139</v>
      </c>
      <c r="C15" s="122">
        <v>174226</v>
      </c>
      <c r="D15" s="210">
        <v>68174</v>
      </c>
      <c r="E15" s="122">
        <v>242400</v>
      </c>
      <c r="F15" s="208"/>
    </row>
    <row r="16" spans="1:6" ht="23.25" customHeight="1">
      <c r="A16" s="80" t="s">
        <v>140</v>
      </c>
      <c r="B16" s="206" t="s">
        <v>141</v>
      </c>
      <c r="C16" s="122">
        <v>1590</v>
      </c>
      <c r="D16" s="210">
        <v>8700</v>
      </c>
      <c r="E16" s="122">
        <v>10290</v>
      </c>
      <c r="F16" s="208"/>
    </row>
    <row r="17" spans="1:6" ht="23.25" customHeight="1">
      <c r="A17" s="80" t="s">
        <v>142</v>
      </c>
      <c r="B17" s="206" t="s">
        <v>143</v>
      </c>
      <c r="C17" s="122">
        <v>0</v>
      </c>
      <c r="D17" s="210">
        <v>30000</v>
      </c>
      <c r="E17" s="122">
        <v>30000</v>
      </c>
      <c r="F17" s="208"/>
    </row>
    <row r="18" spans="1:6" ht="23.25" customHeight="1">
      <c r="A18" s="80" t="s">
        <v>144</v>
      </c>
      <c r="B18" s="206" t="s">
        <v>145</v>
      </c>
      <c r="C18" s="122">
        <v>0</v>
      </c>
      <c r="D18" s="210">
        <v>2537</v>
      </c>
      <c r="E18" s="122">
        <v>2537</v>
      </c>
      <c r="F18" s="208"/>
    </row>
    <row r="19" spans="1:6" ht="23.25" customHeight="1">
      <c r="A19" s="85" t="s">
        <v>146</v>
      </c>
      <c r="B19" s="213" t="s">
        <v>147</v>
      </c>
      <c r="C19" s="214">
        <v>666350</v>
      </c>
      <c r="D19" s="214">
        <v>50277</v>
      </c>
      <c r="E19" s="214">
        <v>716627</v>
      </c>
      <c r="F19" s="215">
        <v>0.07545133938620845</v>
      </c>
    </row>
  </sheetData>
  <sheetProtection/>
  <mergeCells count="3">
    <mergeCell ref="A1:B1"/>
    <mergeCell ref="A2:F2"/>
    <mergeCell ref="E3:F3"/>
  </mergeCells>
  <printOptions horizontalCentered="1"/>
  <pageMargins left="0.55" right="0.55" top="0.79" bottom="0.79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海沧财政局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FelinOS</dc:creator>
  <cp:keywords/>
  <dc:description/>
  <cp:lastModifiedBy>dell</cp:lastModifiedBy>
  <cp:lastPrinted>2017-09-15T01:28:01Z</cp:lastPrinted>
  <dcterms:created xsi:type="dcterms:W3CDTF">2000-09-01T06:07:20Z</dcterms:created>
  <dcterms:modified xsi:type="dcterms:W3CDTF">2021-05-31T06:54:17Z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