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25" windowHeight="12540" tabRatio="847"/>
  </bookViews>
  <sheets>
    <sheet name="1-6月报表" sheetId="12" r:id="rId1"/>
  </sheets>
  <definedNames>
    <definedName name="_xlnm._FilterDatabase" localSheetId="0" hidden="1">'1-6月报表'!$A$4:$AN$80</definedName>
    <definedName name="_xlnm.Print_Titles" localSheetId="0">'1-6月报表'!$4:5</definedName>
    <definedName name="OLE_LINK1" localSheetId="0">'1-6月报表'!$A$2</definedName>
    <definedName name="_xlnm.Print_Area" localSheetId="0">'1-6月报表'!$A$1:$AN$80</definedName>
  </definedNames>
  <calcPr calcId="144525" concurrentCalc="0"/>
</workbook>
</file>

<file path=xl/sharedStrings.xml><?xml version="1.0" encoding="utf-8"?>
<sst xmlns="http://schemas.openxmlformats.org/spreadsheetml/2006/main" count="524" uniqueCount="209">
  <si>
    <t xml:space="preserve">    附件</t>
  </si>
  <si>
    <t>2022年1-6月海沧市、区重点项目完成情况表</t>
  </si>
  <si>
    <t>单位:万元</t>
  </si>
  <si>
    <t>序号</t>
  </si>
  <si>
    <t>项目名称</t>
  </si>
  <si>
    <t>项目类型</t>
  </si>
  <si>
    <t>建设
年限</t>
  </si>
  <si>
    <t>总投资</t>
  </si>
  <si>
    <t>2022年工作目标</t>
  </si>
  <si>
    <t>1月投资情况</t>
  </si>
  <si>
    <t>2月投资情况</t>
  </si>
  <si>
    <t>3月投资情况</t>
  </si>
  <si>
    <t>4月投资情况</t>
  </si>
  <si>
    <t>5月投资情况</t>
  </si>
  <si>
    <t>6月投资情况</t>
  </si>
  <si>
    <t>7月投资情况</t>
  </si>
  <si>
    <t>8月投资情况</t>
  </si>
  <si>
    <t>9月投资情况</t>
  </si>
  <si>
    <t>10月投资情况</t>
  </si>
  <si>
    <t>11月投资情况</t>
  </si>
  <si>
    <t>12月投资情况</t>
  </si>
  <si>
    <t>1-6月投资情况</t>
  </si>
  <si>
    <r>
      <rPr>
        <b/>
        <sz val="12"/>
        <rFont val="Arial"/>
        <charset val="0"/>
      </rPr>
      <t xml:space="preserve"> </t>
    </r>
    <r>
      <rPr>
        <b/>
        <sz val="12"/>
        <rFont val="宋体"/>
        <charset val="0"/>
      </rPr>
      <t>任务差距</t>
    </r>
  </si>
  <si>
    <t>完成1-3月计划
%</t>
  </si>
  <si>
    <t>累计完成 年度计划%</t>
  </si>
  <si>
    <t>承办单位</t>
  </si>
  <si>
    <t>责任单位</t>
  </si>
  <si>
    <t>所在街道</t>
  </si>
  <si>
    <t>计划投资</t>
  </si>
  <si>
    <t>开工月份</t>
  </si>
  <si>
    <t>建成
月份</t>
  </si>
  <si>
    <t>计划</t>
  </si>
  <si>
    <t>完成</t>
  </si>
  <si>
    <t>海沧区政府</t>
  </si>
  <si>
    <t>责任项目</t>
  </si>
  <si>
    <t>年产40000吨锂离子电池材料产业化项目</t>
  </si>
  <si>
    <t>产业</t>
  </si>
  <si>
    <t>2019-2023</t>
  </si>
  <si>
    <t>厦门厦钨新能源材料股份有限公司</t>
  </si>
  <si>
    <t>区工信局</t>
  </si>
  <si>
    <t>海沧街道</t>
  </si>
  <si>
    <t>厦门金鹭硬质合金工业园项目</t>
  </si>
  <si>
    <t>2020-2025</t>
  </si>
  <si>
    <t>6月部分建成（一期）</t>
  </si>
  <si>
    <t>厦门金鹭硬质合金有限公司</t>
  </si>
  <si>
    <t>东孚街道
新阳街道</t>
  </si>
  <si>
    <t>海沧半导体产业基地项目</t>
  </si>
  <si>
    <t>2020-2022</t>
  </si>
  <si>
    <t>6月</t>
  </si>
  <si>
    <t>厦门海沧信息产业发展有限公司</t>
  </si>
  <si>
    <t>厦门海嘉面粉有限公司新建60万吨/年小麦加工线项目</t>
  </si>
  <si>
    <t>2020-2023</t>
  </si>
  <si>
    <t>中粮粮谷中粮海嘉（厦门）面业有限公司</t>
  </si>
  <si>
    <t>厦门当盛新材料产业园</t>
  </si>
  <si>
    <t>2021-2023</t>
  </si>
  <si>
    <t>厦门当盛科技有限公司</t>
  </si>
  <si>
    <t>东孚街道</t>
  </si>
  <si>
    <t>棠潮园艺暨班纳利中国育种中心项目</t>
  </si>
  <si>
    <t>棠潮园艺科技（厦门）有限公司</t>
  </si>
  <si>
    <t>区农业农村局</t>
  </si>
  <si>
    <t>新阳街道</t>
  </si>
  <si>
    <t>金柏超精密集成电路柔性载板基材及相关模组设计、研发及生产项目</t>
  </si>
  <si>
    <t>厦门金柏半导体有限公司</t>
  </si>
  <si>
    <t>士兰12英寸特色工艺半导体芯片制造生产线建设项目</t>
  </si>
  <si>
    <t>2018-2024</t>
  </si>
  <si>
    <t>厦门士兰集科微电子有限公司</t>
  </si>
  <si>
    <t>宝太生物POCT产业园建设项目</t>
  </si>
  <si>
    <t>2022-2024</t>
  </si>
  <si>
    <t>7月</t>
  </si>
  <si>
    <t>厦门宝太生物科技股份有限公司</t>
  </si>
  <si>
    <t>蛋白质药物生产改扩建和研发中心建设项目二期</t>
  </si>
  <si>
    <t>厦门特宝生物工程股份有限公司</t>
  </si>
  <si>
    <t>渐美村安居房</t>
  </si>
  <si>
    <t>社会事业</t>
  </si>
  <si>
    <t>2019-2022</t>
  </si>
  <si>
    <t>8月</t>
  </si>
  <si>
    <t>厦门海沧土地开发有限公司</t>
  </si>
  <si>
    <t>区建交局</t>
  </si>
  <si>
    <t>临港高中</t>
  </si>
  <si>
    <t>区教育局</t>
  </si>
  <si>
    <t>金沙书院</t>
  </si>
  <si>
    <t>区文旅局</t>
  </si>
  <si>
    <t>嵩屿街道</t>
  </si>
  <si>
    <t>鳌冠海域岸线保护和生态综合整治（鳌冠片区海域修复）工程</t>
  </si>
  <si>
    <t>12月</t>
  </si>
  <si>
    <t>嵩屿街道  新阳街道</t>
  </si>
  <si>
    <t>公安特警基地训练场项目</t>
  </si>
  <si>
    <t>福建宏盛建设集团有限公司</t>
  </si>
  <si>
    <t>公安分局</t>
  </si>
  <si>
    <t>林埭村、西园村和水头村旧村整村征收项目</t>
  </si>
  <si>
    <t>城乡基础设施</t>
  </si>
  <si>
    <t>2021-2022</t>
  </si>
  <si>
    <t>海沧区东孚街道</t>
  </si>
  <si>
    <t>厦门固杰科技有限公司泛半导体产业园建设项目</t>
  </si>
  <si>
    <t>福建鑫达建设集团</t>
  </si>
  <si>
    <t>海沧区海沧街道片区正本清源改造工程</t>
  </si>
  <si>
    <t>厦门城建市政建设管理有限公司</t>
  </si>
  <si>
    <t>海沧区嵩屿街道片区正本清源改造工程</t>
  </si>
  <si>
    <t>海沧区东孚街道片区正本清源改造工程</t>
  </si>
  <si>
    <t>2022-2022</t>
  </si>
  <si>
    <t>1月</t>
  </si>
  <si>
    <t>10月</t>
  </si>
  <si>
    <t>海沧区新阳街道片区正本清源改造工程</t>
  </si>
  <si>
    <t>厦门四合微电子PLP生产线项目</t>
  </si>
  <si>
    <t>2021-2024</t>
  </si>
  <si>
    <t>厦门四合微电子有限公司</t>
  </si>
  <si>
    <t>云天半导体晶圆级先进封装与无源器件生产线二期项目</t>
  </si>
  <si>
    <t>厦门云天半导体科技有限公司</t>
  </si>
  <si>
    <t>属地项目</t>
  </si>
  <si>
    <t>马銮湾保障房地铁社区二期工程</t>
  </si>
  <si>
    <t>2019-2025</t>
  </si>
  <si>
    <t>厦门市社会保障性住房建设中心</t>
  </si>
  <si>
    <t>市区建交局</t>
  </si>
  <si>
    <t>厦门马銮湾医院</t>
  </si>
  <si>
    <t>2018-2023</t>
  </si>
  <si>
    <t>万城城建开发（厦门）有限公司</t>
  </si>
  <si>
    <t>马銮湾新城指挥部</t>
  </si>
  <si>
    <t>海沧疏港通道工程</t>
  </si>
  <si>
    <t>厦门路桥建设集团有限公司</t>
  </si>
  <si>
    <t>市交通局</t>
  </si>
  <si>
    <t>新阳街道
嵩屿街道</t>
  </si>
  <si>
    <t>马銮湾新城南岸新阳大道以北道路一期工程</t>
  </si>
  <si>
    <t>厦门市城市建设发展投资有限公司</t>
  </si>
  <si>
    <t>马銮湾新城南岸中心绿轴公园及配套项目（南段）</t>
  </si>
  <si>
    <t>厦门市政空间资源投资有限公司</t>
  </si>
  <si>
    <t>沈海高速公路厦门段马銮湾片区（前场二路）出入口及连接通道工程</t>
  </si>
  <si>
    <t>3月</t>
  </si>
  <si>
    <t>东孚北路（旧国道324线-孚莲东二路段）</t>
  </si>
  <si>
    <t>11月</t>
  </si>
  <si>
    <t>厦门百城建设投资有限公司</t>
  </si>
  <si>
    <t>芦澳路（马青路-翁角路段）工程</t>
  </si>
  <si>
    <t>厦门市公路事业发展中心</t>
  </si>
  <si>
    <t>新阳街道
海沧街道
嵩屿街道</t>
  </si>
  <si>
    <t>马銮湾新城中心岛西区道路（环湖路）</t>
  </si>
  <si>
    <t>马銮湾新城海沧片区基础设施及配套</t>
  </si>
  <si>
    <t>2016-2025</t>
  </si>
  <si>
    <t>东南智慧供应链产业园</t>
  </si>
  <si>
    <t>厦门象屿智慧供应链有限公司</t>
  </si>
  <si>
    <t>马銮湾招商花园城</t>
  </si>
  <si>
    <t>厦门兆汇盈房地产开发有限公司</t>
  </si>
  <si>
    <t>厦门SM马銮湾项目</t>
  </si>
  <si>
    <t>厦门至成海湾商业广场有限公司</t>
  </si>
  <si>
    <t>厦门远海集装箱码头铁路专用线工程</t>
  </si>
  <si>
    <t>厦门海沧投资集团有限公司</t>
  </si>
  <si>
    <t>市铁指</t>
  </si>
  <si>
    <t>海沧新阳居住区保障性安居工程三期</t>
  </si>
  <si>
    <t>马銮湾新城海沧芸尾后柯鼎美安置房</t>
  </si>
  <si>
    <t>2022-2025</t>
  </si>
  <si>
    <t>马銮湾新城孚中央北安置房</t>
  </si>
  <si>
    <t>海沧新阳居住区保障性安居工程祥露小区</t>
  </si>
  <si>
    <t>2022年厦门市海沧区助力“碳达峰、碳中和”电网建设项目</t>
  </si>
  <si>
    <t>2022.03-2022.12</t>
  </si>
  <si>
    <t>国网厦门供电公司</t>
  </si>
  <si>
    <t>马銮湾新城新阳大道沿线电力隧道工程</t>
  </si>
  <si>
    <t>厦门市政管廊投资管理有限公司</t>
  </si>
  <si>
    <t>东孚街道新阳街道</t>
  </si>
  <si>
    <t>马青路（石塘立交—翁厝立交段）提升改造工程</t>
  </si>
  <si>
    <t>市高（快）指</t>
  </si>
  <si>
    <t>厦门市海沧水厂三期工程</t>
  </si>
  <si>
    <t>2022-2023</t>
  </si>
  <si>
    <t>厦门水务集团有限公司</t>
  </si>
  <si>
    <t>市市政园林局</t>
  </si>
  <si>
    <t>跨区项目</t>
  </si>
  <si>
    <t>福州至厦门铁路客运专线（厦门段）</t>
  </si>
  <si>
    <t>2017-2023</t>
  </si>
  <si>
    <t>东南沿海铁路福建有限责任公司</t>
  </si>
  <si>
    <t>市铁路建设指挥部</t>
  </si>
  <si>
    <t>厦门市轨道交通6号线（林埭西至华侨大学段）</t>
  </si>
  <si>
    <t>厦门轨道交通集团有限公司</t>
  </si>
  <si>
    <t>马銮湾新城雨洪生态补水工程（田边水闸至过芸溪段）</t>
  </si>
  <si>
    <t>厦门水务原水投资运营有限公司</t>
  </si>
  <si>
    <t>福厦高铁预留通道</t>
  </si>
  <si>
    <t>北溪引水主干渠改造工程（马銮湾新城段）</t>
  </si>
  <si>
    <t>厦门轨道交通综合配套保障工程</t>
  </si>
  <si>
    <t>国道324（纵二线）厦漳界至凤山段</t>
  </si>
  <si>
    <t>市交通运输局</t>
  </si>
  <si>
    <t>马銮湾新城雨洪生态补水工程(过芸溪至内湾闸段)</t>
  </si>
  <si>
    <t>区重点项目</t>
  </si>
  <si>
    <t>新阳西幼儿园</t>
  </si>
  <si>
    <t>临港小学</t>
  </si>
  <si>
    <t>中建三局（厦门）建设有限公司</t>
  </si>
  <si>
    <t>海沧区教师进修学校附属学校霞光北路校区</t>
  </si>
  <si>
    <t>金沙书院展陈及配套安防工程</t>
  </si>
  <si>
    <t>厦门海投文旅产业发展有限公司</t>
  </si>
  <si>
    <t>中谷厦门集装箱物流基地</t>
  </si>
  <si>
    <t>厦门中谷物流发展有限公司</t>
  </si>
  <si>
    <t>中远海运港口厦门海沧供应链项目</t>
  </si>
  <si>
    <t>厦门中远海运港口供应链有限公司</t>
  </si>
  <si>
    <t>东孚南路与疏港通道立交工程</t>
  </si>
  <si>
    <t>（法拉电子）新型能源用薄膜电容器技改四期</t>
  </si>
  <si>
    <t>厦门法拉电子股份有限公司</t>
  </si>
  <si>
    <t>祥露社区集体经济项目</t>
  </si>
  <si>
    <t>新阳街道祥露社区股份经济合作社</t>
  </si>
  <si>
    <t>温厝社区集体经济项目（一期）</t>
  </si>
  <si>
    <t>厦门市海沧区海沧街道温厝社区居民委员会</t>
  </si>
  <si>
    <t>滨湖路（CBD段）道路工程</t>
  </si>
  <si>
    <t>2017-2022</t>
  </si>
  <si>
    <t>厦门现代住宅产业园配套工程（南片道路）</t>
  </si>
  <si>
    <t>2018-2022</t>
  </si>
  <si>
    <t>厦门港海沧港区22#-24#泊位工程</t>
  </si>
  <si>
    <t>厦门宝泰码头有限公司</t>
  </si>
  <si>
    <t>兴港花园五期</t>
  </si>
  <si>
    <t>松霖生活空间酒店</t>
  </si>
  <si>
    <t>4月</t>
  </si>
  <si>
    <t>厦门松霖生活空间酒店有限公司</t>
  </si>
  <si>
    <t>鳌冠学校二期（初中）</t>
  </si>
  <si>
    <t>新垵正顺公寓</t>
  </si>
  <si>
    <t>2016-2022</t>
  </si>
  <si>
    <t>新阳街道新垵村村民委员会</t>
  </si>
</sst>
</file>

<file path=xl/styles.xml><?xml version="1.0" encoding="utf-8"?>
<styleSheet xmlns="http://schemas.openxmlformats.org/spreadsheetml/2006/main">
  <numFmts count="22">
    <numFmt numFmtId="176" formatCode="&quot;$&quot;\ #,##0_-;[Red]&quot;$&quot;\ #,##0\-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_(&quot;$&quot;* #,##0_);_(&quot;$&quot;* \(#,##0\);_(&quot;$&quot;* &quot;-&quot;_);_(@_)"/>
    <numFmt numFmtId="178" formatCode="_-&quot;$&quot;\ * #,##0_-;_-&quot;$&quot;\ * #,##0\-;_-&quot;$&quot;\ * &quot;-&quot;_-;_-@_-"/>
    <numFmt numFmtId="42" formatCode="_ &quot;￥&quot;* #,##0_ ;_ &quot;￥&quot;* \-#,##0_ ;_ &quot;￥&quot;* &quot;-&quot;_ ;_ @_ "/>
    <numFmt numFmtId="179" formatCode="0_ "/>
    <numFmt numFmtId="180" formatCode="_(&quot;$&quot;* #,##0.00_);_(&quot;$&quot;* \(#,##0.00\);_(&quot;$&quot;* &quot;-&quot;??_);_(@_)"/>
    <numFmt numFmtId="43" formatCode="_ * #,##0.00_ ;_ * \-#,##0.00_ ;_ * &quot;-&quot;??_ ;_ @_ "/>
    <numFmt numFmtId="181" formatCode="yy\.mm\.dd"/>
    <numFmt numFmtId="182" formatCode="#\ ??/??"/>
    <numFmt numFmtId="183" formatCode="#,##0.0_);\(#,##0.0\)"/>
    <numFmt numFmtId="184" formatCode="&quot;$&quot;#,##0.00_);[Red]\(&quot;$&quot;#,##0.00\)"/>
    <numFmt numFmtId="185" formatCode="\$#,##0.00;\(\$#,##0.00\)"/>
    <numFmt numFmtId="186" formatCode="_-&quot;$&quot;\ * #,##0.00_-;_-&quot;$&quot;\ * #,##0.00\-;_-&quot;$&quot;\ * &quot;-&quot;??_-;_-@_-"/>
    <numFmt numFmtId="187" formatCode="\$#,##0;\(\$#,##0\)"/>
    <numFmt numFmtId="188" formatCode="_-* #,##0.00_-;\-* #,##0.00_-;_-* &quot;-&quot;??_-;_-@_-"/>
    <numFmt numFmtId="189" formatCode="_-* #,##0_-;\-* #,##0_-;_-* &quot;-&quot;_-;_-@_-"/>
    <numFmt numFmtId="190" formatCode="#,##0;\(#,##0\)"/>
    <numFmt numFmtId="191" formatCode="&quot;$&quot;#,##0_);[Red]\(&quot;$&quot;#,##0\)"/>
    <numFmt numFmtId="192" formatCode="&quot;$&quot;\ #,##0.00_-;[Red]&quot;$&quot;\ #,##0.00\-"/>
    <numFmt numFmtId="193" formatCode="0.00_ "/>
  </numFmts>
  <fonts count="80">
    <font>
      <sz val="11"/>
      <color indexed="8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20"/>
      <name val="黑体"/>
      <charset val="134"/>
    </font>
    <font>
      <sz val="26"/>
      <name val="黑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2"/>
      <name val="黑体"/>
      <charset val="0"/>
    </font>
    <font>
      <sz val="11"/>
      <color theme="1"/>
      <name val="宋体"/>
      <charset val="134"/>
    </font>
    <font>
      <b/>
      <sz val="12"/>
      <name val="Arial"/>
      <charset val="0"/>
    </font>
    <font>
      <sz val="11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SimSun"/>
      <charset val="134"/>
    </font>
    <font>
      <sz val="11"/>
      <color rgb="FF000000"/>
      <name val="黑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8"/>
      <name val="Times New Roman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0"/>
      <name val="楷体"/>
      <charset val="134"/>
    </font>
    <font>
      <sz val="11"/>
      <color indexed="10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sz val="12"/>
      <name val="Helv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b/>
      <sz val="11"/>
      <color indexed="9"/>
      <name val="宋体"/>
      <charset val="134"/>
    </font>
    <font>
      <sz val="12"/>
      <color indexed="9"/>
      <name val="Helv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0"/>
      <name val="Tms Rmn"/>
      <charset val="134"/>
    </font>
    <font>
      <b/>
      <sz val="10"/>
      <name val="MS Sans Serif"/>
      <charset val="134"/>
    </font>
    <font>
      <sz val="8"/>
      <name val="Arial"/>
      <charset val="134"/>
    </font>
    <font>
      <b/>
      <sz val="14"/>
      <name val="楷体"/>
      <charset val="134"/>
    </font>
    <font>
      <sz val="10"/>
      <name val="Arial"/>
      <charset val="0"/>
    </font>
    <font>
      <sz val="10"/>
      <color indexed="8"/>
      <name val="MS Sans Serif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  <font>
      <sz val="10"/>
      <name val="Helv"/>
      <charset val="0"/>
    </font>
    <font>
      <b/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0" borderId="0">
      <alignment horizontal="center" vertical="center" wrapText="1"/>
      <protection locked="0"/>
    </xf>
    <xf numFmtId="0" fontId="42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1" fillId="17" borderId="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81" fontId="35" fillId="0" borderId="8" applyFill="0" applyProtection="0">
      <alignment horizontal="right" vertical="center"/>
    </xf>
    <xf numFmtId="0" fontId="0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11" borderId="4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32" fillId="22" borderId="6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6" fillId="22" borderId="6" applyNumberFormat="0" applyAlignment="0" applyProtection="0">
      <alignment vertical="center"/>
    </xf>
    <xf numFmtId="0" fontId="49" fillId="22" borderId="4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25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9" fillId="30" borderId="0" applyNumberFormat="0" applyBorder="0" applyAlignment="0" applyProtection="0">
      <alignment vertical="center"/>
    </xf>
    <xf numFmtId="0" fontId="56" fillId="0" borderId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57" fillId="0" borderId="0">
      <alignment vertical="center"/>
    </xf>
    <xf numFmtId="183" fontId="58" fillId="31" borderId="0">
      <alignment vertical="center"/>
    </xf>
    <xf numFmtId="0" fontId="29" fillId="15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85" fontId="60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1" fillId="12" borderId="3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2" fillId="0" borderId="0">
      <alignment vertical="center"/>
      <protection locked="0"/>
    </xf>
    <xf numFmtId="183" fontId="62" fillId="32" borderId="0">
      <alignment vertical="center"/>
    </xf>
    <xf numFmtId="0" fontId="63" fillId="0" borderId="0" applyNumberFormat="0" applyFill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35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64" fillId="0" borderId="0">
      <alignment vertical="center"/>
    </xf>
    <xf numFmtId="0" fontId="65" fillId="0" borderId="15" applyNumberFormat="0" applyAlignment="0" applyProtection="0">
      <alignment horizontal="left" vertical="center"/>
    </xf>
    <xf numFmtId="0" fontId="65" fillId="0" borderId="16">
      <alignment horizontal="left" vertical="center"/>
    </xf>
    <xf numFmtId="178" fontId="0" fillId="0" borderId="0" applyFont="0" applyFill="0" applyBorder="0" applyAlignment="0" applyProtection="0">
      <alignment vertical="center"/>
    </xf>
    <xf numFmtId="37" fontId="66" fillId="0" borderId="0">
      <alignment vertical="center"/>
    </xf>
    <xf numFmtId="0" fontId="67" fillId="0" borderId="11" applyNumberFormat="0" applyFill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33" borderId="18">
      <alignment vertical="center"/>
      <protection locked="0"/>
    </xf>
    <xf numFmtId="0" fontId="0" fillId="34" borderId="0" applyNumberFormat="0" applyFon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190" fontId="60" fillId="0" borderId="0">
      <alignment vertical="center"/>
    </xf>
    <xf numFmtId="15" fontId="64" fillId="0" borderId="0">
      <alignment vertical="center"/>
    </xf>
    <xf numFmtId="187" fontId="60" fillId="0" borderId="0">
      <alignment vertical="center"/>
    </xf>
    <xf numFmtId="0" fontId="71" fillId="17" borderId="0" applyNumberFormat="0" applyBorder="0" applyAlignment="0" applyProtection="0">
      <alignment vertical="center"/>
    </xf>
    <xf numFmtId="0" fontId="71" fillId="10" borderId="1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60" fillId="0" borderId="0">
      <alignment vertical="center"/>
    </xf>
    <xf numFmtId="3" fontId="0" fillId="0" borderId="0" applyFont="0" applyFill="0" applyBorder="0" applyAlignment="0" applyProtection="0">
      <alignment vertical="center"/>
    </xf>
    <xf numFmtId="14" fontId="40" fillId="0" borderId="0">
      <alignment horizontal="center" vertical="center" wrapText="1"/>
      <protection locked="0"/>
    </xf>
    <xf numFmtId="10" fontId="0" fillId="0" borderId="0" applyFont="0" applyFill="0" applyBorder="0" applyAlignment="0" applyProtection="0">
      <alignment vertical="center"/>
    </xf>
    <xf numFmtId="182" fontId="0" fillId="0" borderId="0" applyFont="0" applyFill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70" fillId="0" borderId="19">
      <alignment horizontal="center" vertical="center"/>
    </xf>
    <xf numFmtId="0" fontId="7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5" fillId="0" borderId="17" applyNumberFormat="0" applyFill="0" applyProtection="0">
      <alignment horizontal="right" vertical="center"/>
    </xf>
    <xf numFmtId="0" fontId="9" fillId="0" borderId="0">
      <alignment vertical="center"/>
    </xf>
    <xf numFmtId="0" fontId="72" fillId="0" borderId="17" applyNumberFormat="0" applyFill="0" applyProtection="0">
      <alignment horizontal="center" vertical="center"/>
    </xf>
    <xf numFmtId="0" fontId="54" fillId="0" borderId="8" applyNumberFormat="0" applyFill="0" applyProtection="0">
      <alignment horizontal="center" vertical="center"/>
    </xf>
    <xf numFmtId="0" fontId="21" fillId="16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22" borderId="4" applyNumberFormat="0" applyAlignment="0" applyProtection="0">
      <alignment vertical="center"/>
    </xf>
    <xf numFmtId="0" fontId="54" fillId="0" borderId="8" applyNumberFormat="0" applyFill="0" applyProtection="0">
      <alignment horizontal="left" vertical="center"/>
    </xf>
    <xf numFmtId="0" fontId="35" fillId="0" borderId="17" applyNumberFormat="0" applyFill="0" applyProtection="0">
      <alignment horizontal="left" vertical="center"/>
    </xf>
    <xf numFmtId="1" fontId="35" fillId="0" borderId="8" applyFill="0" applyProtection="0">
      <alignment horizontal="center" vertical="center"/>
    </xf>
    <xf numFmtId="0" fontId="78" fillId="0" borderId="0">
      <alignment vertical="center"/>
    </xf>
    <xf numFmtId="0" fontId="6" fillId="0" borderId="0">
      <alignment vertical="center"/>
    </xf>
    <xf numFmtId="0" fontId="4" fillId="0" borderId="0" applyBorder="0">
      <alignment vertical="center"/>
    </xf>
    <xf numFmtId="0" fontId="73" fillId="0" borderId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17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142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3" fillId="0" borderId="1" xfId="142" applyFont="1" applyFill="1" applyBorder="1" applyAlignment="1" applyProtection="1">
      <alignment horizontal="center" vertical="center" wrapText="1"/>
    </xf>
    <xf numFmtId="0" fontId="13" fillId="0" borderId="1" xfId="142" applyFont="1" applyFill="1" applyBorder="1" applyAlignment="1" applyProtection="1">
      <alignment horizontal="center" vertical="center" wrapText="1"/>
      <protection locked="0"/>
    </xf>
    <xf numFmtId="179" fontId="13" fillId="0" borderId="1" xfId="142" applyNumberFormat="1" applyFont="1" applyFill="1" applyBorder="1" applyAlignment="1">
      <alignment horizontal="center" vertical="center" wrapText="1"/>
    </xf>
    <xf numFmtId="0" fontId="13" fillId="0" borderId="1" xfId="14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9" fontId="13" fillId="0" borderId="1" xfId="14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79" fontId="2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142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0" fontId="13" fillId="0" borderId="1" xfId="142" applyFont="1" applyFill="1" applyBorder="1" applyAlignment="1">
      <alignment horizontal="left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193" fontId="2" fillId="0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0" borderId="1" xfId="155" applyFont="1" applyFill="1" applyBorder="1" applyAlignment="1">
      <alignment horizontal="center" vertical="center" wrapText="1"/>
    </xf>
    <xf numFmtId="0" fontId="18" fillId="0" borderId="1" xfId="155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9" fontId="2" fillId="6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9" fontId="2" fillId="5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157">
    <cellStyle name="常规" xfId="0" builtinId="0"/>
    <cellStyle name="货币[0]" xfId="1" builtinId="7"/>
    <cellStyle name="输入" xfId="2" builtinId="20"/>
    <cellStyle name="40% - 强调文字颜色 2 14 2" xfId="3"/>
    <cellStyle name="20% - 强调文字颜色 3" xfId="4" builtinId="38"/>
    <cellStyle name="60% - 强调文字颜色 2 14 31" xfId="5"/>
    <cellStyle name="40% - 强调文字颜色 1 13 26" xfId="6"/>
    <cellStyle name="20% - 强调文字颜色 1 14 23" xfId="7"/>
    <cellStyle name="货币" xfId="8" builtinId="4"/>
    <cellStyle name="args.style" xfId="9"/>
    <cellStyle name="好_附件 2" xfId="10"/>
    <cellStyle name="千位分隔[0]" xfId="11" builtinId="6"/>
    <cellStyle name="千位分隔" xfId="12" builtinId="3"/>
    <cellStyle name="汇总 42 2" xfId="13"/>
    <cellStyle name="差" xfId="14" builtinId="27"/>
    <cellStyle name="计算 55 4" xfId="15"/>
    <cellStyle name="40% - 强调文字颜色 3" xfId="16" builtinId="39"/>
    <cellStyle name="超链接" xfId="17" builtinId="8"/>
    <cellStyle name="日期" xfId="18"/>
    <cellStyle name="40% - 强调文字颜色 3 12 30" xfId="19"/>
    <cellStyle name="20% - 强调文字颜色 2 11 30" xfId="20"/>
    <cellStyle name="60% - 强调文字颜色 4 13 25" xfId="21"/>
    <cellStyle name="60% - 强调文字颜色 3 11 28" xfId="22"/>
    <cellStyle name="60% - 强调文字颜色 3" xfId="23" builtinId="40"/>
    <cellStyle name="适中 14 4" xfId="24"/>
    <cellStyle name="百分比" xfId="25" builtinId="5"/>
    <cellStyle name="输入 25 14" xfId="26"/>
    <cellStyle name="60% - 强调文字颜色 5 12 28" xfId="27"/>
    <cellStyle name="40% - 强调文字颜色 4 11 28" xfId="28"/>
    <cellStyle name="20% - 强调文字颜色 3 10 28" xfId="29"/>
    <cellStyle name="已访问的超链接" xfId="30" builtinId="9"/>
    <cellStyle name="输出 59 3" xfId="31"/>
    <cellStyle name="注释" xfId="32" builtinId="10"/>
    <cellStyle name="60% - 强调文字颜色 2" xfId="33" builtinId="36"/>
    <cellStyle name="标题 4" xfId="34" builtinId="19"/>
    <cellStyle name="20% - 强调文字颜色 6 79" xfId="35"/>
    <cellStyle name="警告文本" xfId="36" builtinId="11"/>
    <cellStyle name="标题" xfId="37" builtinId="15"/>
    <cellStyle name="解释性文本" xfId="38" builtinId="53"/>
    <cellStyle name="标题 1" xfId="39" builtinId="16"/>
    <cellStyle name="标题 2" xfId="40" builtinId="17"/>
    <cellStyle name="输出 63" xfId="41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检查单元格" xfId="47" builtinId="23"/>
    <cellStyle name="20% - 强调文字颜色 6" xfId="48" builtinId="50"/>
    <cellStyle name="标题 4 14 34" xfId="49"/>
    <cellStyle name="强调文字颜色 2 10 7" xfId="50"/>
    <cellStyle name="解释性文本 14 7" xfId="51"/>
    <cellStyle name="强调文字颜色 2" xfId="52" builtinId="33"/>
    <cellStyle name="链接单元格" xfId="53" builtinId="24"/>
    <cellStyle name="标题 2 9 26" xfId="54"/>
    <cellStyle name="汇总" xfId="55" builtinId="25"/>
    <cellStyle name="好" xfId="56" builtinId="26"/>
    <cellStyle name="20% - 强调文字颜色 5 14" xfId="57"/>
    <cellStyle name="40% - 强调文字颜色 6 20" xfId="58"/>
    <cellStyle name="适中" xfId="59" builtinId="28"/>
    <cellStyle name="20% - 强调文字颜色 5" xfId="60" builtinId="46"/>
    <cellStyle name="强调文字颜色 1" xfId="61" builtinId="29"/>
    <cellStyle name="20% - 强调文字颜色 1" xfId="62" builtinId="30"/>
    <cellStyle name="40% - 强调文字颜色 1" xfId="63" builtinId="31"/>
    <cellStyle name="20% - 强调文字颜色 2" xfId="64" builtinId="34"/>
    <cellStyle name="40% - 强调文字颜色 2" xfId="65" builtinId="35"/>
    <cellStyle name="强调文字颜色 3" xfId="66" builtinId="37"/>
    <cellStyle name="PSChar" xfId="67"/>
    <cellStyle name="强调文字颜色 4" xfId="68" builtinId="41"/>
    <cellStyle name="20% - 强调文字颜色 4" xfId="69" builtinId="42"/>
    <cellStyle name="40% - 强调文字颜色 4" xfId="70" builtinId="43"/>
    <cellStyle name="强调文字颜色 5" xfId="71" builtinId="45"/>
    <cellStyle name="40% - 强调文字颜色 5" xfId="72" builtinId="47"/>
    <cellStyle name="60% - 着色 6 2" xfId="73"/>
    <cellStyle name="60% - 强调文字颜色 5" xfId="74" builtinId="48"/>
    <cellStyle name="强调文字颜色 6" xfId="75" builtinId="49"/>
    <cellStyle name="40% - 强调文字颜色 6" xfId="76" builtinId="51"/>
    <cellStyle name="60% - 强调文字颜色 6" xfId="77" builtinId="52"/>
    <cellStyle name="强调文字颜色 6 13 8" xfId="78"/>
    <cellStyle name="警告文本 10 32" xfId="79"/>
    <cellStyle name="60% - 强调文字颜色 1 12 4" xfId="80"/>
    <cellStyle name="标题 6" xfId="81"/>
    <cellStyle name="样式 1 5 9" xfId="82"/>
    <cellStyle name="强调文字颜色 1 10 3" xfId="83"/>
    <cellStyle name="_Book1_2" xfId="84"/>
    <cellStyle name="标题 3 13 40" xfId="85"/>
    <cellStyle name="标题 1 3 3" xfId="86"/>
    <cellStyle name="_总库" xfId="87"/>
    <cellStyle name="Input Cells" xfId="88"/>
    <cellStyle name="60% - 强调文字颜色 3 65" xfId="89"/>
    <cellStyle name="差 47" xfId="90"/>
    <cellStyle name="Moneda_96 Risk" xfId="91"/>
    <cellStyle name="Currency1" xfId="92"/>
    <cellStyle name="PSDec" xfId="93"/>
    <cellStyle name="强调文字颜色 3 10 28" xfId="94"/>
    <cellStyle name="检查单元格 9 6" xfId="95"/>
    <cellStyle name="60% - 强调文字颜色 4 63" xfId="96"/>
    <cellStyle name="60% - 强调文字颜色 5 63" xfId="97"/>
    <cellStyle name="6mal" xfId="98"/>
    <cellStyle name="Linked Cells 2" xfId="99"/>
    <cellStyle name="分级显示列_1_Book1" xfId="100"/>
    <cellStyle name="Currency_!!!GO" xfId="101"/>
    <cellStyle name="捠壿 [0.00]_Region Orders (2)" xfId="102"/>
    <cellStyle name="Normal - Style1" xfId="103"/>
    <cellStyle name="60% - 强调文字颜色 6 63" xfId="104"/>
    <cellStyle name="昗弨_Pacific Region P&amp;L" xfId="105"/>
    <cellStyle name="Header1" xfId="106"/>
    <cellStyle name="Header2" xfId="107"/>
    <cellStyle name="Mon閠aire_!!!GO" xfId="108"/>
    <cellStyle name="no dec" xfId="109"/>
    <cellStyle name="链接单元格 9 5" xfId="110"/>
    <cellStyle name="Comma_!!!GO" xfId="111"/>
    <cellStyle name="差_Sheet1 5 3" xfId="112"/>
    <cellStyle name="t_HVAC Equipment (3) 2" xfId="113"/>
    <cellStyle name="PSSpacer" xfId="114"/>
    <cellStyle name="ColLevel_0" xfId="115"/>
    <cellStyle name="Comma [0]_!!!GO" xfId="116"/>
    <cellStyle name="comma zerodec" xfId="117"/>
    <cellStyle name="Date" xfId="118"/>
    <cellStyle name="Dollar (zero dec)" xfId="119"/>
    <cellStyle name="Grey" xfId="120"/>
    <cellStyle name="Input [yellow]" xfId="121"/>
    <cellStyle name="Millares [0]_96 Risk" xfId="122"/>
    <cellStyle name="Millares_96 Risk" xfId="123"/>
    <cellStyle name="Milliers_!!!GO" xfId="124"/>
    <cellStyle name="Moneda [0]_96 Risk" xfId="125"/>
    <cellStyle name="Mon閠aire [0]_!!!GO" xfId="126"/>
    <cellStyle name="New Times Roman" xfId="127"/>
    <cellStyle name="PSInt" xfId="128"/>
    <cellStyle name="per.style" xfId="129"/>
    <cellStyle name="Percent [2]" xfId="130"/>
    <cellStyle name="Pourcentage_pldt" xfId="131"/>
    <cellStyle name="PSDate" xfId="132"/>
    <cellStyle name="PSHeading" xfId="133"/>
    <cellStyle name="Standard_AREAS" xfId="134"/>
    <cellStyle name="捠壿_Region Orders (2)" xfId="135"/>
    <cellStyle name="编号" xfId="136"/>
    <cellStyle name="常规 136" xfId="137"/>
    <cellStyle name="标题1" xfId="138"/>
    <cellStyle name="部门" xfId="139"/>
    <cellStyle name="差 63" xfId="140"/>
    <cellStyle name="差_附件_1" xfId="141"/>
    <cellStyle name="常规_Sheet1" xfId="142"/>
    <cellStyle name="常规_Sheet1_2" xfId="143"/>
    <cellStyle name="分级显示行_1_Book1" xfId="144"/>
    <cellStyle name="好_附件_1" xfId="145"/>
    <cellStyle name="强调文字颜色 4 63" xfId="146"/>
    <cellStyle name="汇总 63" xfId="147"/>
    <cellStyle name="计算 63" xfId="148"/>
    <cellStyle name="借出原因" xfId="149"/>
    <cellStyle name="商品名称" xfId="150"/>
    <cellStyle name="数量" xfId="151"/>
    <cellStyle name="常规_附件3-第十八次政府常务会议后建议增补或调整的市重点项目（2007.12.29）" xfId="152"/>
    <cellStyle name="常规_正选项目 2" xfId="153"/>
    <cellStyle name="STR_STYLE_Normal" xfId="154"/>
    <cellStyle name="常规 15 5" xfId="155"/>
    <cellStyle name="Normal" xfId="156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80"/>
  <sheetViews>
    <sheetView tabSelected="1" view="pageBreakPreview" zoomScaleNormal="60" topLeftCell="B1" workbookViewId="0">
      <pane ySplit="6" topLeftCell="A7" activePane="bottomLeft" state="frozen"/>
      <selection/>
      <selection pane="bottomLeft" activeCell="AL8" sqref="AL8"/>
    </sheetView>
  </sheetViews>
  <sheetFormatPr defaultColWidth="9" defaultRowHeight="13.5"/>
  <cols>
    <col min="1" max="1" width="4.53333333333333" style="12" hidden="1" customWidth="1"/>
    <col min="2" max="2" width="17.9166666666667" style="13" customWidth="1"/>
    <col min="3" max="3" width="15.9666666666667" style="13" customWidth="1"/>
    <col min="4" max="4" width="7.34166666666667" style="14" customWidth="1"/>
    <col min="5" max="5" width="16.25" style="15" customWidth="1"/>
    <col min="6" max="6" width="11.6" style="15" customWidth="1"/>
    <col min="7" max="7" width="5.65" style="12" hidden="1" customWidth="1"/>
    <col min="8" max="8" width="5.53333333333333" style="12" hidden="1" customWidth="1"/>
    <col min="9" max="32" width="9.625" style="12" hidden="1" customWidth="1"/>
    <col min="33" max="34" width="10.625" style="12" customWidth="1"/>
    <col min="35" max="37" width="10.625" style="12" hidden="1" customWidth="1"/>
    <col min="38" max="38" width="14.375" style="13" customWidth="1"/>
    <col min="39" max="39" width="10.9666666666667" style="14" customWidth="1"/>
    <col min="40" max="40" width="10.8333333333333" style="12" customWidth="1"/>
    <col min="41" max="82" width="9" style="16"/>
    <col min="83" max="83" width="12.625" style="16"/>
    <col min="84" max="16375" width="9" style="16"/>
  </cols>
  <sheetData>
    <row r="1" s="1" customFormat="1" ht="30.95" customHeight="1" spans="1:40">
      <c r="A1" s="17" t="s">
        <v>0</v>
      </c>
      <c r="B1" s="18"/>
      <c r="C1" s="18"/>
      <c r="D1" s="19"/>
      <c r="E1" s="20"/>
      <c r="F1" s="20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18"/>
      <c r="AM1" s="19"/>
      <c r="AN1" s="21"/>
    </row>
    <row r="2" s="1" customFormat="1" ht="33.75" spans="1:40">
      <c r="A2" s="22" t="s">
        <v>1</v>
      </c>
      <c r="B2" s="22"/>
      <c r="C2" s="22"/>
      <c r="D2" s="23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2"/>
      <c r="AL2" s="22"/>
      <c r="AM2" s="23"/>
      <c r="AN2" s="22"/>
    </row>
    <row r="3" s="1" customFormat="1" ht="28" customHeight="1" spans="1:40">
      <c r="A3" s="21"/>
      <c r="B3" s="18"/>
      <c r="C3" s="18"/>
      <c r="D3" s="24"/>
      <c r="E3" s="20"/>
      <c r="F3" s="25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21"/>
      <c r="AH3" s="21"/>
      <c r="AI3" s="21"/>
      <c r="AJ3" s="21"/>
      <c r="AK3" s="21"/>
      <c r="AL3" s="18"/>
      <c r="AM3" s="59" t="s">
        <v>2</v>
      </c>
      <c r="AN3" s="59"/>
    </row>
    <row r="4" s="2" customFormat="1" ht="36.75" customHeight="1" spans="1:40">
      <c r="A4" s="26" t="s">
        <v>3</v>
      </c>
      <c r="B4" s="26" t="s">
        <v>4</v>
      </c>
      <c r="C4" s="26" t="s">
        <v>5</v>
      </c>
      <c r="D4" s="27" t="s">
        <v>6</v>
      </c>
      <c r="E4" s="28" t="s">
        <v>7</v>
      </c>
      <c r="F4" s="28" t="s">
        <v>8</v>
      </c>
      <c r="G4" s="29"/>
      <c r="H4" s="29"/>
      <c r="I4" s="54" t="s">
        <v>9</v>
      </c>
      <c r="J4" s="54"/>
      <c r="K4" s="54" t="s">
        <v>10</v>
      </c>
      <c r="L4" s="54"/>
      <c r="M4" s="54" t="s">
        <v>11</v>
      </c>
      <c r="N4" s="54"/>
      <c r="O4" s="54" t="s">
        <v>12</v>
      </c>
      <c r="P4" s="54"/>
      <c r="Q4" s="54" t="s">
        <v>13</v>
      </c>
      <c r="R4" s="54"/>
      <c r="S4" s="54" t="s">
        <v>14</v>
      </c>
      <c r="T4" s="54"/>
      <c r="U4" s="54" t="s">
        <v>15</v>
      </c>
      <c r="V4" s="54"/>
      <c r="W4" s="54" t="s">
        <v>16</v>
      </c>
      <c r="X4" s="54"/>
      <c r="Y4" s="54" t="s">
        <v>17</v>
      </c>
      <c r="Z4" s="54"/>
      <c r="AA4" s="54" t="s">
        <v>18</v>
      </c>
      <c r="AB4" s="54"/>
      <c r="AC4" s="54" t="s">
        <v>19</v>
      </c>
      <c r="AD4" s="54"/>
      <c r="AE4" s="54" t="s">
        <v>20</v>
      </c>
      <c r="AF4" s="54"/>
      <c r="AG4" s="60" t="s">
        <v>21</v>
      </c>
      <c r="AH4" s="61"/>
      <c r="AI4" s="62" t="s">
        <v>22</v>
      </c>
      <c r="AJ4" s="32" t="s">
        <v>23</v>
      </c>
      <c r="AK4" s="32" t="s">
        <v>24</v>
      </c>
      <c r="AL4" s="29" t="s">
        <v>25</v>
      </c>
      <c r="AM4" s="63" t="s">
        <v>26</v>
      </c>
      <c r="AN4" s="29" t="s">
        <v>27</v>
      </c>
    </row>
    <row r="5" s="2" customFormat="1" ht="35" customHeight="1" spans="1:40">
      <c r="A5" s="26"/>
      <c r="B5" s="26"/>
      <c r="C5" s="26"/>
      <c r="D5" s="27"/>
      <c r="E5" s="28"/>
      <c r="F5" s="28" t="s">
        <v>28</v>
      </c>
      <c r="G5" s="29" t="s">
        <v>29</v>
      </c>
      <c r="H5" s="29" t="s">
        <v>30</v>
      </c>
      <c r="I5" s="54" t="s">
        <v>31</v>
      </c>
      <c r="J5" s="54" t="s">
        <v>32</v>
      </c>
      <c r="K5" s="54" t="s">
        <v>31</v>
      </c>
      <c r="L5" s="54" t="s">
        <v>32</v>
      </c>
      <c r="M5" s="54" t="s">
        <v>31</v>
      </c>
      <c r="N5" s="54" t="s">
        <v>32</v>
      </c>
      <c r="O5" s="54" t="s">
        <v>31</v>
      </c>
      <c r="P5" s="54" t="s">
        <v>32</v>
      </c>
      <c r="Q5" s="54" t="s">
        <v>31</v>
      </c>
      <c r="R5" s="54" t="s">
        <v>32</v>
      </c>
      <c r="S5" s="54" t="s">
        <v>31</v>
      </c>
      <c r="T5" s="54" t="s">
        <v>32</v>
      </c>
      <c r="U5" s="54" t="s">
        <v>31</v>
      </c>
      <c r="V5" s="54" t="s">
        <v>32</v>
      </c>
      <c r="W5" s="54" t="s">
        <v>31</v>
      </c>
      <c r="X5" s="54" t="s">
        <v>32</v>
      </c>
      <c r="Y5" s="54" t="s">
        <v>31</v>
      </c>
      <c r="Z5" s="54" t="s">
        <v>32</v>
      </c>
      <c r="AA5" s="54" t="s">
        <v>31</v>
      </c>
      <c r="AB5" s="54" t="s">
        <v>32</v>
      </c>
      <c r="AC5" s="54" t="s">
        <v>31</v>
      </c>
      <c r="AD5" s="54" t="s">
        <v>32</v>
      </c>
      <c r="AE5" s="54" t="s">
        <v>31</v>
      </c>
      <c r="AF5" s="54" t="s">
        <v>32</v>
      </c>
      <c r="AG5" s="64" t="s">
        <v>31</v>
      </c>
      <c r="AH5" s="64" t="s">
        <v>32</v>
      </c>
      <c r="AI5" s="62"/>
      <c r="AJ5" s="32"/>
      <c r="AK5" s="32"/>
      <c r="AL5" s="29"/>
      <c r="AM5" s="63"/>
      <c r="AN5" s="29"/>
    </row>
    <row r="6" s="2" customFormat="1" ht="25" customHeight="1" spans="1:40">
      <c r="A6" s="26"/>
      <c r="B6" s="30" t="s">
        <v>33</v>
      </c>
      <c r="C6" s="30"/>
      <c r="D6" s="27"/>
      <c r="E6" s="31">
        <f t="shared" ref="E6:AH6" si="0">SUM(E7+E31+E54)</f>
        <v>12779580.93</v>
      </c>
      <c r="F6" s="31">
        <f t="shared" si="0"/>
        <v>1906167.3</v>
      </c>
      <c r="G6" s="31"/>
      <c r="H6" s="31"/>
      <c r="I6" s="31">
        <f t="shared" si="0"/>
        <v>163978.7</v>
      </c>
      <c r="J6" s="31">
        <f t="shared" si="0"/>
        <v>255149.49</v>
      </c>
      <c r="K6" s="31">
        <f t="shared" si="0"/>
        <v>159583.9</v>
      </c>
      <c r="L6" s="31">
        <f t="shared" si="0"/>
        <v>242279.28</v>
      </c>
      <c r="M6" s="31">
        <f t="shared" si="0"/>
        <v>194634.1</v>
      </c>
      <c r="N6" s="31">
        <f t="shared" si="0"/>
        <v>398683.31</v>
      </c>
      <c r="O6" s="31">
        <f t="shared" si="0"/>
        <v>30028</v>
      </c>
      <c r="P6" s="31">
        <f t="shared" si="0"/>
        <v>0</v>
      </c>
      <c r="Q6" s="31">
        <f t="shared" si="0"/>
        <v>30028</v>
      </c>
      <c r="R6" s="31">
        <f t="shared" si="0"/>
        <v>0</v>
      </c>
      <c r="S6" s="31">
        <f t="shared" si="0"/>
        <v>34028</v>
      </c>
      <c r="T6" s="31">
        <f t="shared" si="0"/>
        <v>0</v>
      </c>
      <c r="U6" s="31">
        <f t="shared" si="0"/>
        <v>40028</v>
      </c>
      <c r="V6" s="31">
        <f t="shared" si="0"/>
        <v>0</v>
      </c>
      <c r="W6" s="31">
        <f t="shared" si="0"/>
        <v>42028</v>
      </c>
      <c r="X6" s="31">
        <f t="shared" si="0"/>
        <v>0</v>
      </c>
      <c r="Y6" s="31">
        <f t="shared" si="0"/>
        <v>42028</v>
      </c>
      <c r="Z6" s="31">
        <f t="shared" si="0"/>
        <v>0</v>
      </c>
      <c r="AA6" s="31">
        <f t="shared" si="0"/>
        <v>44028</v>
      </c>
      <c r="AB6" s="31">
        <f t="shared" si="0"/>
        <v>0</v>
      </c>
      <c r="AC6" s="31">
        <f t="shared" si="0"/>
        <v>44028</v>
      </c>
      <c r="AD6" s="31">
        <f t="shared" si="0"/>
        <v>0</v>
      </c>
      <c r="AE6" s="31">
        <f t="shared" si="0"/>
        <v>42028</v>
      </c>
      <c r="AF6" s="31">
        <f t="shared" si="0"/>
        <v>0</v>
      </c>
      <c r="AG6" s="31">
        <f t="shared" si="0"/>
        <v>998218.066666667</v>
      </c>
      <c r="AH6" s="31">
        <f t="shared" si="0"/>
        <v>1746101.15966667</v>
      </c>
      <c r="AI6" s="35">
        <f>SUM(AI7:AI29)</f>
        <v>447493.276</v>
      </c>
      <c r="AJ6" s="65">
        <f t="shared" ref="AJ6:AJ46" si="1">AH6/AG6</f>
        <v>1.74921814979506</v>
      </c>
      <c r="AK6" s="65">
        <f t="shared" ref="AK6:AK69" si="2">AH6/F6</f>
        <v>0.916027234160751</v>
      </c>
      <c r="AL6" s="66"/>
      <c r="AM6" s="29"/>
      <c r="AN6" s="29"/>
    </row>
    <row r="7" s="3" customFormat="1" ht="25" customHeight="1" spans="1:40">
      <c r="A7" s="32"/>
      <c r="B7" s="33" t="s">
        <v>34</v>
      </c>
      <c r="C7" s="33"/>
      <c r="D7" s="34"/>
      <c r="E7" s="35">
        <f t="shared" ref="E7:AI7" si="3">SUM(E8:E30)</f>
        <v>2470819.48</v>
      </c>
      <c r="F7" s="35">
        <f t="shared" si="3"/>
        <v>421305</v>
      </c>
      <c r="G7" s="35"/>
      <c r="H7" s="35"/>
      <c r="I7" s="35">
        <f t="shared" si="3"/>
        <v>49824.4</v>
      </c>
      <c r="J7" s="35">
        <f t="shared" si="3"/>
        <v>79557.69</v>
      </c>
      <c r="K7" s="35">
        <f t="shared" si="3"/>
        <v>51429.9</v>
      </c>
      <c r="L7" s="35">
        <f t="shared" si="3"/>
        <v>67297.53</v>
      </c>
      <c r="M7" s="35">
        <f t="shared" si="3"/>
        <v>71897.1</v>
      </c>
      <c r="N7" s="35">
        <f t="shared" si="3"/>
        <v>154303.36</v>
      </c>
      <c r="O7" s="35">
        <f t="shared" si="3"/>
        <v>0</v>
      </c>
      <c r="P7" s="35">
        <f t="shared" si="3"/>
        <v>0</v>
      </c>
      <c r="Q7" s="35">
        <f t="shared" si="3"/>
        <v>0</v>
      </c>
      <c r="R7" s="35">
        <f t="shared" si="3"/>
        <v>0</v>
      </c>
      <c r="S7" s="35">
        <f t="shared" si="3"/>
        <v>0</v>
      </c>
      <c r="T7" s="35">
        <f t="shared" si="3"/>
        <v>0</v>
      </c>
      <c r="U7" s="35">
        <f t="shared" si="3"/>
        <v>0</v>
      </c>
      <c r="V7" s="35">
        <f t="shared" si="3"/>
        <v>0</v>
      </c>
      <c r="W7" s="35">
        <f t="shared" si="3"/>
        <v>0</v>
      </c>
      <c r="X7" s="35">
        <f t="shared" si="3"/>
        <v>0</v>
      </c>
      <c r="Y7" s="35">
        <f t="shared" si="3"/>
        <v>0</v>
      </c>
      <c r="Z7" s="35">
        <f t="shared" si="3"/>
        <v>0</v>
      </c>
      <c r="AA7" s="35">
        <f t="shared" si="3"/>
        <v>0</v>
      </c>
      <c r="AB7" s="35">
        <f t="shared" si="3"/>
        <v>0</v>
      </c>
      <c r="AC7" s="35">
        <f t="shared" si="3"/>
        <v>0</v>
      </c>
      <c r="AD7" s="35">
        <f t="shared" si="3"/>
        <v>0</v>
      </c>
      <c r="AE7" s="35">
        <f t="shared" si="3"/>
        <v>0</v>
      </c>
      <c r="AF7" s="35">
        <f t="shared" si="3"/>
        <v>0</v>
      </c>
      <c r="AG7" s="35">
        <f t="shared" si="3"/>
        <v>276408.6</v>
      </c>
      <c r="AH7" s="35">
        <f t="shared" si="3"/>
        <v>500890.333</v>
      </c>
      <c r="AI7" s="35">
        <f t="shared" si="3"/>
        <v>224481.733</v>
      </c>
      <c r="AJ7" s="67">
        <f t="shared" si="1"/>
        <v>1.81213729601756</v>
      </c>
      <c r="AK7" s="65">
        <f t="shared" si="2"/>
        <v>1.18890194277305</v>
      </c>
      <c r="AL7" s="30"/>
      <c r="AM7" s="32"/>
      <c r="AN7" s="32"/>
    </row>
    <row r="8" s="4" customFormat="1" ht="57" customHeight="1" spans="1:40">
      <c r="A8" s="36">
        <v>1</v>
      </c>
      <c r="B8" s="37" t="s">
        <v>35</v>
      </c>
      <c r="C8" s="37" t="s">
        <v>36</v>
      </c>
      <c r="D8" s="37" t="s">
        <v>37</v>
      </c>
      <c r="E8" s="38">
        <v>206200</v>
      </c>
      <c r="F8" s="39">
        <v>25000</v>
      </c>
      <c r="G8" s="40"/>
      <c r="H8" s="37"/>
      <c r="I8" s="37">
        <v>2100</v>
      </c>
      <c r="J8" s="37">
        <v>2350</v>
      </c>
      <c r="K8" s="37">
        <v>2100</v>
      </c>
      <c r="L8" s="37">
        <v>3000</v>
      </c>
      <c r="M8" s="37">
        <v>2100</v>
      </c>
      <c r="N8" s="41">
        <v>16150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  <c r="Z8" s="38"/>
      <c r="AA8" s="38"/>
      <c r="AB8" s="41"/>
      <c r="AC8" s="38"/>
      <c r="AD8" s="38"/>
      <c r="AE8" s="38"/>
      <c r="AF8" s="38"/>
      <c r="AG8" s="37">
        <v>12600</v>
      </c>
      <c r="AH8" s="37">
        <v>64000</v>
      </c>
      <c r="AI8" s="68">
        <f t="shared" ref="AI8:AI16" si="4">AH8-AG8</f>
        <v>51400</v>
      </c>
      <c r="AJ8" s="69">
        <f t="shared" si="1"/>
        <v>5.07936507936508</v>
      </c>
      <c r="AK8" s="69">
        <f t="shared" si="2"/>
        <v>2.56</v>
      </c>
      <c r="AL8" s="37" t="s">
        <v>38</v>
      </c>
      <c r="AM8" s="70" t="s">
        <v>39</v>
      </c>
      <c r="AN8" s="71" t="s">
        <v>40</v>
      </c>
    </row>
    <row r="9" s="4" customFormat="1" ht="57" customHeight="1" spans="1:40">
      <c r="A9" s="36">
        <v>2</v>
      </c>
      <c r="B9" s="37" t="s">
        <v>41</v>
      </c>
      <c r="C9" s="37" t="s">
        <v>36</v>
      </c>
      <c r="D9" s="37" t="s">
        <v>42</v>
      </c>
      <c r="E9" s="38">
        <v>370000</v>
      </c>
      <c r="F9" s="39">
        <v>34000</v>
      </c>
      <c r="G9" s="37"/>
      <c r="H9" s="37" t="s">
        <v>43</v>
      </c>
      <c r="I9" s="37">
        <v>7000</v>
      </c>
      <c r="J9" s="55">
        <v>11000</v>
      </c>
      <c r="K9" s="37">
        <v>1000</v>
      </c>
      <c r="L9" s="41">
        <v>2000</v>
      </c>
      <c r="M9" s="37">
        <v>2000</v>
      </c>
      <c r="N9" s="41">
        <v>6000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38"/>
      <c r="Z9" s="38"/>
      <c r="AA9" s="38"/>
      <c r="AB9" s="41"/>
      <c r="AC9" s="38"/>
      <c r="AD9" s="38"/>
      <c r="AE9" s="38"/>
      <c r="AF9" s="38"/>
      <c r="AG9" s="37">
        <v>17000</v>
      </c>
      <c r="AH9" s="37">
        <v>26900</v>
      </c>
      <c r="AI9" s="68">
        <f t="shared" si="4"/>
        <v>9900</v>
      </c>
      <c r="AJ9" s="69">
        <f t="shared" si="1"/>
        <v>1.58235294117647</v>
      </c>
      <c r="AK9" s="69">
        <f t="shared" si="2"/>
        <v>0.791176470588235</v>
      </c>
      <c r="AL9" s="37" t="s">
        <v>44</v>
      </c>
      <c r="AM9" s="70" t="s">
        <v>39</v>
      </c>
      <c r="AN9" s="71" t="s">
        <v>45</v>
      </c>
    </row>
    <row r="10" s="4" customFormat="1" ht="57" customHeight="1" spans="1:40">
      <c r="A10" s="36">
        <v>3</v>
      </c>
      <c r="B10" s="37" t="s">
        <v>46</v>
      </c>
      <c r="C10" s="37" t="s">
        <v>36</v>
      </c>
      <c r="D10" s="37" t="s">
        <v>47</v>
      </c>
      <c r="E10" s="38">
        <v>60000</v>
      </c>
      <c r="F10" s="39">
        <v>10000</v>
      </c>
      <c r="G10" s="37"/>
      <c r="H10" s="37" t="s">
        <v>48</v>
      </c>
      <c r="I10" s="37">
        <v>1500</v>
      </c>
      <c r="J10" s="55">
        <v>1500</v>
      </c>
      <c r="K10" s="37">
        <v>1500</v>
      </c>
      <c r="L10" s="41">
        <v>3000</v>
      </c>
      <c r="M10" s="37">
        <v>3000</v>
      </c>
      <c r="N10" s="41">
        <v>3500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8"/>
      <c r="Z10" s="38"/>
      <c r="AA10" s="38"/>
      <c r="AB10" s="41"/>
      <c r="AC10" s="38"/>
      <c r="AD10" s="38"/>
      <c r="AE10" s="38"/>
      <c r="AF10" s="38"/>
      <c r="AG10" s="37">
        <v>10000</v>
      </c>
      <c r="AH10" s="37">
        <v>13700</v>
      </c>
      <c r="AI10" s="68">
        <f t="shared" si="4"/>
        <v>3700</v>
      </c>
      <c r="AJ10" s="69">
        <f t="shared" si="1"/>
        <v>1.37</v>
      </c>
      <c r="AK10" s="69">
        <f t="shared" si="2"/>
        <v>1.37</v>
      </c>
      <c r="AL10" s="37" t="s">
        <v>49</v>
      </c>
      <c r="AM10" s="70" t="s">
        <v>39</v>
      </c>
      <c r="AN10" s="71" t="s">
        <v>40</v>
      </c>
    </row>
    <row r="11" s="4" customFormat="1" ht="57" customHeight="1" spans="1:40">
      <c r="A11" s="36">
        <v>4</v>
      </c>
      <c r="B11" s="37" t="s">
        <v>50</v>
      </c>
      <c r="C11" s="37" t="s">
        <v>36</v>
      </c>
      <c r="D11" s="37" t="s">
        <v>51</v>
      </c>
      <c r="E11" s="38">
        <v>103200</v>
      </c>
      <c r="F11" s="39">
        <v>25000</v>
      </c>
      <c r="G11" s="37"/>
      <c r="H11" s="37"/>
      <c r="I11" s="37">
        <v>6000</v>
      </c>
      <c r="J11" s="41">
        <v>6195</v>
      </c>
      <c r="K11" s="37">
        <v>1700</v>
      </c>
      <c r="L11" s="41">
        <v>1793</v>
      </c>
      <c r="M11" s="37">
        <v>2200</v>
      </c>
      <c r="N11" s="41">
        <v>5800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8"/>
      <c r="Z11" s="38"/>
      <c r="AA11" s="38"/>
      <c r="AB11" s="41"/>
      <c r="AC11" s="38"/>
      <c r="AD11" s="38"/>
      <c r="AE11" s="38"/>
      <c r="AF11" s="38"/>
      <c r="AG11" s="37">
        <v>18100</v>
      </c>
      <c r="AH11" s="37">
        <v>23108</v>
      </c>
      <c r="AI11" s="68">
        <f t="shared" si="4"/>
        <v>5008</v>
      </c>
      <c r="AJ11" s="69">
        <f t="shared" si="1"/>
        <v>1.27668508287293</v>
      </c>
      <c r="AK11" s="69">
        <f t="shared" si="2"/>
        <v>0.92432</v>
      </c>
      <c r="AL11" s="37" t="s">
        <v>52</v>
      </c>
      <c r="AM11" s="70" t="s">
        <v>39</v>
      </c>
      <c r="AN11" s="71" t="s">
        <v>40</v>
      </c>
    </row>
    <row r="12" s="4" customFormat="1" ht="57" customHeight="1" spans="1:40">
      <c r="A12" s="36">
        <v>5</v>
      </c>
      <c r="B12" s="37" t="s">
        <v>53</v>
      </c>
      <c r="C12" s="37" t="s">
        <v>36</v>
      </c>
      <c r="D12" s="37" t="s">
        <v>54</v>
      </c>
      <c r="E12" s="38">
        <v>34860</v>
      </c>
      <c r="F12" s="39">
        <v>6000</v>
      </c>
      <c r="G12" s="37"/>
      <c r="H12" s="37"/>
      <c r="I12" s="37">
        <v>400</v>
      </c>
      <c r="J12" s="55">
        <v>1560</v>
      </c>
      <c r="K12" s="37">
        <v>450</v>
      </c>
      <c r="L12" s="41">
        <v>1326</v>
      </c>
      <c r="M12" s="37">
        <v>650</v>
      </c>
      <c r="N12" s="41">
        <v>590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8"/>
      <c r="Z12" s="38"/>
      <c r="AA12" s="38"/>
      <c r="AB12" s="41"/>
      <c r="AC12" s="38"/>
      <c r="AD12" s="38"/>
      <c r="AE12" s="38"/>
      <c r="AF12" s="38"/>
      <c r="AG12" s="37">
        <v>3000</v>
      </c>
      <c r="AH12" s="37">
        <v>5981.89</v>
      </c>
      <c r="AI12" s="68">
        <f t="shared" si="4"/>
        <v>2981.89</v>
      </c>
      <c r="AJ12" s="69">
        <f t="shared" si="1"/>
        <v>1.99396333333333</v>
      </c>
      <c r="AK12" s="69">
        <f t="shared" si="2"/>
        <v>0.996981666666667</v>
      </c>
      <c r="AL12" s="37" t="s">
        <v>55</v>
      </c>
      <c r="AM12" s="70" t="s">
        <v>39</v>
      </c>
      <c r="AN12" s="37" t="s">
        <v>56</v>
      </c>
    </row>
    <row r="13" s="4" customFormat="1" ht="57" customHeight="1" spans="1:40">
      <c r="A13" s="36">
        <v>6</v>
      </c>
      <c r="B13" s="41" t="s">
        <v>57</v>
      </c>
      <c r="C13" s="37" t="s">
        <v>36</v>
      </c>
      <c r="D13" s="37" t="s">
        <v>54</v>
      </c>
      <c r="E13" s="38">
        <v>20000</v>
      </c>
      <c r="F13" s="39">
        <v>5000</v>
      </c>
      <c r="G13" s="37"/>
      <c r="H13" s="37"/>
      <c r="I13" s="37">
        <v>450</v>
      </c>
      <c r="J13" s="41">
        <v>450</v>
      </c>
      <c r="K13" s="37">
        <v>300</v>
      </c>
      <c r="L13" s="41">
        <v>450</v>
      </c>
      <c r="M13" s="37">
        <v>500</v>
      </c>
      <c r="N13" s="41">
        <v>500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/>
      <c r="Z13" s="38"/>
      <c r="AA13" s="38"/>
      <c r="AB13" s="41"/>
      <c r="AC13" s="38"/>
      <c r="AD13" s="38"/>
      <c r="AE13" s="38"/>
      <c r="AF13" s="38"/>
      <c r="AG13" s="37">
        <v>3100</v>
      </c>
      <c r="AH13" s="37">
        <v>3100</v>
      </c>
      <c r="AI13" s="68">
        <f t="shared" si="4"/>
        <v>0</v>
      </c>
      <c r="AJ13" s="69">
        <f t="shared" si="1"/>
        <v>1</v>
      </c>
      <c r="AK13" s="69">
        <f t="shared" si="2"/>
        <v>0.62</v>
      </c>
      <c r="AL13" s="37" t="s">
        <v>58</v>
      </c>
      <c r="AM13" s="70" t="s">
        <v>59</v>
      </c>
      <c r="AN13" s="37" t="s">
        <v>60</v>
      </c>
    </row>
    <row r="14" s="4" customFormat="1" ht="57" customHeight="1" spans="1:40">
      <c r="A14" s="36">
        <v>7</v>
      </c>
      <c r="B14" s="37" t="s">
        <v>61</v>
      </c>
      <c r="C14" s="37" t="s">
        <v>36</v>
      </c>
      <c r="D14" s="37" t="s">
        <v>47</v>
      </c>
      <c r="E14" s="38">
        <v>130000</v>
      </c>
      <c r="F14" s="38">
        <v>10000</v>
      </c>
      <c r="G14" s="37"/>
      <c r="H14" s="37" t="s">
        <v>48</v>
      </c>
      <c r="I14" s="37">
        <v>1500</v>
      </c>
      <c r="J14" s="55">
        <v>1508</v>
      </c>
      <c r="K14" s="37">
        <v>500</v>
      </c>
      <c r="L14" s="41">
        <v>1498</v>
      </c>
      <c r="M14" s="37">
        <v>1500</v>
      </c>
      <c r="N14" s="41">
        <v>3296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/>
      <c r="Z14" s="38"/>
      <c r="AA14" s="38"/>
      <c r="AB14" s="41"/>
      <c r="AC14" s="38"/>
      <c r="AD14" s="38"/>
      <c r="AE14" s="38"/>
      <c r="AF14" s="38"/>
      <c r="AG14" s="37">
        <v>6500</v>
      </c>
      <c r="AH14" s="37">
        <v>16288.33</v>
      </c>
      <c r="AI14" s="68">
        <f t="shared" si="4"/>
        <v>9788.33</v>
      </c>
      <c r="AJ14" s="69">
        <f t="shared" si="1"/>
        <v>2.50589692307692</v>
      </c>
      <c r="AK14" s="69">
        <f t="shared" si="2"/>
        <v>1.628833</v>
      </c>
      <c r="AL14" s="37" t="s">
        <v>62</v>
      </c>
      <c r="AM14" s="70" t="s">
        <v>39</v>
      </c>
      <c r="AN14" s="71" t="s">
        <v>40</v>
      </c>
    </row>
    <row r="15" s="4" customFormat="1" ht="57" customHeight="1" spans="1:40">
      <c r="A15" s="36">
        <v>8</v>
      </c>
      <c r="B15" s="41" t="s">
        <v>63</v>
      </c>
      <c r="C15" s="37" t="s">
        <v>36</v>
      </c>
      <c r="D15" s="37" t="s">
        <v>64</v>
      </c>
      <c r="E15" s="38">
        <v>700000</v>
      </c>
      <c r="F15" s="38">
        <v>80000</v>
      </c>
      <c r="G15" s="37"/>
      <c r="H15" s="37"/>
      <c r="I15" s="41">
        <v>7000</v>
      </c>
      <c r="J15" s="41">
        <v>16792</v>
      </c>
      <c r="K15" s="37">
        <v>7000</v>
      </c>
      <c r="L15" s="41">
        <v>11065</v>
      </c>
      <c r="M15" s="37">
        <v>7000</v>
      </c>
      <c r="N15" s="41">
        <v>20141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8"/>
      <c r="Z15" s="38"/>
      <c r="AA15" s="38"/>
      <c r="AB15" s="41"/>
      <c r="AC15" s="38"/>
      <c r="AD15" s="38"/>
      <c r="AE15" s="38"/>
      <c r="AF15" s="38"/>
      <c r="AG15" s="37">
        <v>41000</v>
      </c>
      <c r="AH15" s="37">
        <v>107318</v>
      </c>
      <c r="AI15" s="68">
        <f t="shared" si="4"/>
        <v>66318</v>
      </c>
      <c r="AJ15" s="69">
        <f t="shared" si="1"/>
        <v>2.61751219512195</v>
      </c>
      <c r="AK15" s="69">
        <f t="shared" si="2"/>
        <v>1.341475</v>
      </c>
      <c r="AL15" s="37" t="s">
        <v>65</v>
      </c>
      <c r="AM15" s="70" t="s">
        <v>39</v>
      </c>
      <c r="AN15" s="71" t="s">
        <v>40</v>
      </c>
    </row>
    <row r="16" s="4" customFormat="1" ht="57" customHeight="1" spans="1:40">
      <c r="A16" s="37">
        <v>9</v>
      </c>
      <c r="B16" s="41" t="s">
        <v>66</v>
      </c>
      <c r="C16" s="37" t="s">
        <v>36</v>
      </c>
      <c r="D16" s="37" t="s">
        <v>67</v>
      </c>
      <c r="E16" s="38">
        <v>85000</v>
      </c>
      <c r="F16" s="38">
        <v>10020</v>
      </c>
      <c r="G16" s="37" t="s">
        <v>68</v>
      </c>
      <c r="H16" s="37"/>
      <c r="I16" s="37">
        <v>30</v>
      </c>
      <c r="J16" s="41">
        <v>30</v>
      </c>
      <c r="K16" s="37">
        <v>20</v>
      </c>
      <c r="L16" s="41">
        <v>20</v>
      </c>
      <c r="M16" s="37">
        <v>5070</v>
      </c>
      <c r="N16" s="41">
        <v>5070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8"/>
      <c r="Z16" s="38"/>
      <c r="AA16" s="38"/>
      <c r="AB16" s="41"/>
      <c r="AC16" s="38"/>
      <c r="AD16" s="38"/>
      <c r="AE16" s="38"/>
      <c r="AF16" s="38"/>
      <c r="AG16" s="37">
        <v>5270</v>
      </c>
      <c r="AH16" s="37">
        <v>5270</v>
      </c>
      <c r="AI16" s="68">
        <f t="shared" si="4"/>
        <v>0</v>
      </c>
      <c r="AJ16" s="69">
        <f t="shared" si="1"/>
        <v>1</v>
      </c>
      <c r="AK16" s="69">
        <f t="shared" si="2"/>
        <v>0.525948103792415</v>
      </c>
      <c r="AL16" s="37" t="s">
        <v>69</v>
      </c>
      <c r="AM16" s="70" t="s">
        <v>39</v>
      </c>
      <c r="AN16" s="37" t="s">
        <v>56</v>
      </c>
    </row>
    <row r="17" s="4" customFormat="1" ht="57" customHeight="1" spans="1:40">
      <c r="A17" s="37">
        <v>10</v>
      </c>
      <c r="B17" s="41" t="s">
        <v>70</v>
      </c>
      <c r="C17" s="37" t="s">
        <v>36</v>
      </c>
      <c r="D17" s="37" t="s">
        <v>54</v>
      </c>
      <c r="E17" s="38">
        <v>21194</v>
      </c>
      <c r="F17" s="39">
        <v>3500</v>
      </c>
      <c r="G17" s="37"/>
      <c r="H17" s="37"/>
      <c r="I17" s="37">
        <v>100</v>
      </c>
      <c r="J17" s="41">
        <v>150</v>
      </c>
      <c r="K17" s="37">
        <v>100</v>
      </c>
      <c r="L17" s="53">
        <v>112</v>
      </c>
      <c r="M17" s="37">
        <v>350</v>
      </c>
      <c r="N17" s="41">
        <v>791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8"/>
      <c r="Z17" s="38"/>
      <c r="AA17" s="38"/>
      <c r="AB17" s="41"/>
      <c r="AC17" s="38"/>
      <c r="AD17" s="38"/>
      <c r="AE17" s="38"/>
      <c r="AF17" s="38"/>
      <c r="AG17" s="37">
        <v>1650</v>
      </c>
      <c r="AH17" s="37">
        <v>2133</v>
      </c>
      <c r="AI17" s="68">
        <f t="shared" ref="AI17:AI30" si="5">AH17-AG17</f>
        <v>483</v>
      </c>
      <c r="AJ17" s="69">
        <f t="shared" si="1"/>
        <v>1.29272727272727</v>
      </c>
      <c r="AK17" s="69">
        <f t="shared" si="2"/>
        <v>0.609428571428571</v>
      </c>
      <c r="AL17" s="37" t="s">
        <v>71</v>
      </c>
      <c r="AM17" s="70" t="s">
        <v>39</v>
      </c>
      <c r="AN17" s="71" t="s">
        <v>60</v>
      </c>
    </row>
    <row r="18" s="4" customFormat="1" ht="57" customHeight="1" spans="1:40">
      <c r="A18" s="37">
        <v>11</v>
      </c>
      <c r="B18" s="37" t="s">
        <v>72</v>
      </c>
      <c r="C18" s="37" t="s">
        <v>73</v>
      </c>
      <c r="D18" s="41" t="s">
        <v>74</v>
      </c>
      <c r="E18" s="38">
        <v>187175</v>
      </c>
      <c r="F18" s="38">
        <v>3500</v>
      </c>
      <c r="G18" s="37"/>
      <c r="H18" s="37" t="s">
        <v>75</v>
      </c>
      <c r="I18" s="37">
        <v>300</v>
      </c>
      <c r="J18" s="55">
        <v>320</v>
      </c>
      <c r="K18" s="37">
        <v>800</v>
      </c>
      <c r="L18" s="41">
        <v>935</v>
      </c>
      <c r="M18" s="37">
        <v>800</v>
      </c>
      <c r="N18" s="41">
        <v>1645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8"/>
      <c r="Z18" s="38"/>
      <c r="AA18" s="38"/>
      <c r="AB18" s="41"/>
      <c r="AC18" s="38"/>
      <c r="AD18" s="38"/>
      <c r="AE18" s="38"/>
      <c r="AF18" s="38"/>
      <c r="AG18" s="37">
        <v>3400</v>
      </c>
      <c r="AH18" s="37">
        <v>4359.07</v>
      </c>
      <c r="AI18" s="68">
        <f t="shared" si="5"/>
        <v>959.07</v>
      </c>
      <c r="AJ18" s="69">
        <f t="shared" si="1"/>
        <v>1.28207941176471</v>
      </c>
      <c r="AK18" s="69">
        <f t="shared" si="2"/>
        <v>1.24544857142857</v>
      </c>
      <c r="AL18" s="37" t="s">
        <v>76</v>
      </c>
      <c r="AM18" s="70" t="s">
        <v>77</v>
      </c>
      <c r="AN18" s="71" t="s">
        <v>40</v>
      </c>
    </row>
    <row r="19" s="4" customFormat="1" ht="57" customHeight="1" spans="1:40">
      <c r="A19" s="37">
        <v>12</v>
      </c>
      <c r="B19" s="41" t="s">
        <v>78</v>
      </c>
      <c r="C19" s="37" t="s">
        <v>73</v>
      </c>
      <c r="D19" s="41" t="s">
        <v>54</v>
      </c>
      <c r="E19" s="38">
        <v>42259</v>
      </c>
      <c r="F19" s="38">
        <v>10000</v>
      </c>
      <c r="G19" s="37"/>
      <c r="H19" s="37"/>
      <c r="I19" s="37">
        <v>700</v>
      </c>
      <c r="J19" s="41">
        <v>2669</v>
      </c>
      <c r="K19" s="37">
        <v>300</v>
      </c>
      <c r="L19" s="41">
        <v>351</v>
      </c>
      <c r="M19" s="37">
        <v>800</v>
      </c>
      <c r="N19" s="41">
        <v>1593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8"/>
      <c r="Z19" s="38"/>
      <c r="AA19" s="38"/>
      <c r="AB19" s="41"/>
      <c r="AC19" s="38"/>
      <c r="AD19" s="38"/>
      <c r="AE19" s="38"/>
      <c r="AF19" s="38"/>
      <c r="AG19" s="37">
        <v>5000</v>
      </c>
      <c r="AH19" s="37">
        <v>8778</v>
      </c>
      <c r="AI19" s="68">
        <f t="shared" si="5"/>
        <v>3778</v>
      </c>
      <c r="AJ19" s="69">
        <f t="shared" si="1"/>
        <v>1.7556</v>
      </c>
      <c r="AK19" s="69">
        <f t="shared" si="2"/>
        <v>0.8778</v>
      </c>
      <c r="AL19" s="37" t="s">
        <v>76</v>
      </c>
      <c r="AM19" s="70" t="s">
        <v>79</v>
      </c>
      <c r="AN19" s="71" t="s">
        <v>40</v>
      </c>
    </row>
    <row r="20" s="4" customFormat="1" ht="57" customHeight="1" spans="1:40">
      <c r="A20" s="37">
        <v>13</v>
      </c>
      <c r="B20" s="37" t="s">
        <v>80</v>
      </c>
      <c r="C20" s="37" t="s">
        <v>73</v>
      </c>
      <c r="D20" s="41" t="s">
        <v>51</v>
      </c>
      <c r="E20" s="38">
        <v>35096.14</v>
      </c>
      <c r="F20" s="38">
        <v>5000</v>
      </c>
      <c r="G20" s="37"/>
      <c r="H20" s="37"/>
      <c r="I20" s="37">
        <v>200</v>
      </c>
      <c r="J20" s="55">
        <v>233.84</v>
      </c>
      <c r="K20" s="37">
        <v>300</v>
      </c>
      <c r="L20" s="41">
        <v>300</v>
      </c>
      <c r="M20" s="37">
        <v>300</v>
      </c>
      <c r="N20" s="41">
        <v>2084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8"/>
      <c r="Z20" s="38"/>
      <c r="AA20" s="38"/>
      <c r="AB20" s="41"/>
      <c r="AC20" s="38"/>
      <c r="AD20" s="38"/>
      <c r="AE20" s="38"/>
      <c r="AF20" s="38"/>
      <c r="AG20" s="37">
        <v>2300</v>
      </c>
      <c r="AH20" s="37">
        <v>5489.475</v>
      </c>
      <c r="AI20" s="68">
        <f t="shared" si="5"/>
        <v>3189.475</v>
      </c>
      <c r="AJ20" s="69">
        <f t="shared" si="1"/>
        <v>2.38672826086957</v>
      </c>
      <c r="AK20" s="69">
        <f t="shared" si="2"/>
        <v>1.097895</v>
      </c>
      <c r="AL20" s="37" t="s">
        <v>76</v>
      </c>
      <c r="AM20" s="70" t="s">
        <v>81</v>
      </c>
      <c r="AN20" s="37" t="s">
        <v>82</v>
      </c>
    </row>
    <row r="21" s="4" customFormat="1" ht="57" customHeight="1" spans="1:40">
      <c r="A21" s="37">
        <v>14</v>
      </c>
      <c r="B21" s="37" t="s">
        <v>83</v>
      </c>
      <c r="C21" s="37" t="s">
        <v>73</v>
      </c>
      <c r="D21" s="41" t="s">
        <v>47</v>
      </c>
      <c r="E21" s="38">
        <v>44121</v>
      </c>
      <c r="F21" s="38">
        <v>3000</v>
      </c>
      <c r="G21" s="37"/>
      <c r="H21" s="37" t="s">
        <v>84</v>
      </c>
      <c r="I21" s="37">
        <v>100</v>
      </c>
      <c r="J21" s="55">
        <v>729.24</v>
      </c>
      <c r="K21" s="37">
        <v>200</v>
      </c>
      <c r="L21" s="41">
        <v>307</v>
      </c>
      <c r="M21" s="37">
        <v>300</v>
      </c>
      <c r="N21" s="41">
        <v>324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8"/>
      <c r="AA21" s="38"/>
      <c r="AB21" s="41"/>
      <c r="AC21" s="38"/>
      <c r="AD21" s="38"/>
      <c r="AE21" s="38"/>
      <c r="AF21" s="38"/>
      <c r="AG21" s="37">
        <v>1900</v>
      </c>
      <c r="AH21" s="37">
        <v>2485.05</v>
      </c>
      <c r="AI21" s="68">
        <f t="shared" si="5"/>
        <v>585.05</v>
      </c>
      <c r="AJ21" s="69">
        <f t="shared" si="1"/>
        <v>1.30792105263158</v>
      </c>
      <c r="AK21" s="69">
        <f t="shared" si="2"/>
        <v>0.82835</v>
      </c>
      <c r="AL21" s="37" t="s">
        <v>76</v>
      </c>
      <c r="AM21" s="70" t="s">
        <v>59</v>
      </c>
      <c r="AN21" s="71" t="s">
        <v>85</v>
      </c>
    </row>
    <row r="22" s="4" customFormat="1" ht="57" customHeight="1" spans="1:40">
      <c r="A22" s="37">
        <v>15</v>
      </c>
      <c r="B22" s="37" t="s">
        <v>86</v>
      </c>
      <c r="C22" s="37" t="s">
        <v>73</v>
      </c>
      <c r="D22" s="37" t="s">
        <v>47</v>
      </c>
      <c r="E22" s="38">
        <v>18997</v>
      </c>
      <c r="F22" s="39">
        <v>3500</v>
      </c>
      <c r="G22" s="37"/>
      <c r="H22" s="37" t="s">
        <v>84</v>
      </c>
      <c r="I22" s="37">
        <v>0</v>
      </c>
      <c r="J22" s="55">
        <v>0</v>
      </c>
      <c r="K22" s="37">
        <v>0</v>
      </c>
      <c r="L22" s="53">
        <v>0</v>
      </c>
      <c r="M22" s="37">
        <v>700</v>
      </c>
      <c r="N22" s="41">
        <v>1250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8"/>
      <c r="Z22" s="38"/>
      <c r="AA22" s="38"/>
      <c r="AB22" s="41"/>
      <c r="AC22" s="38"/>
      <c r="AD22" s="38"/>
      <c r="AE22" s="38"/>
      <c r="AF22" s="38"/>
      <c r="AG22" s="37">
        <v>700</v>
      </c>
      <c r="AH22" s="37">
        <v>1734</v>
      </c>
      <c r="AI22" s="68">
        <f t="shared" si="5"/>
        <v>1034</v>
      </c>
      <c r="AJ22" s="72">
        <f t="shared" si="1"/>
        <v>2.47714285714286</v>
      </c>
      <c r="AK22" s="69">
        <f t="shared" si="2"/>
        <v>0.495428571428571</v>
      </c>
      <c r="AL22" s="37" t="s">
        <v>87</v>
      </c>
      <c r="AM22" s="70" t="s">
        <v>88</v>
      </c>
      <c r="AN22" s="37" t="s">
        <v>82</v>
      </c>
    </row>
    <row r="23" s="4" customFormat="1" ht="57" customHeight="1" spans="1:40">
      <c r="A23" s="37">
        <v>16</v>
      </c>
      <c r="B23" s="41" t="s">
        <v>89</v>
      </c>
      <c r="C23" s="37" t="s">
        <v>90</v>
      </c>
      <c r="D23" s="37" t="s">
        <v>91</v>
      </c>
      <c r="E23" s="38">
        <v>138000</v>
      </c>
      <c r="F23" s="38">
        <v>65000</v>
      </c>
      <c r="G23" s="37"/>
      <c r="H23" s="37" t="s">
        <v>84</v>
      </c>
      <c r="I23" s="37">
        <v>15000</v>
      </c>
      <c r="J23" s="55">
        <v>21000</v>
      </c>
      <c r="K23" s="37">
        <v>25000</v>
      </c>
      <c r="L23" s="56">
        <v>32000</v>
      </c>
      <c r="M23" s="37">
        <v>25000</v>
      </c>
      <c r="N23" s="41">
        <v>50300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  <c r="Z23" s="38"/>
      <c r="AA23" s="38"/>
      <c r="AB23" s="41"/>
      <c r="AC23" s="38"/>
      <c r="AD23" s="38"/>
      <c r="AE23" s="38"/>
      <c r="AF23" s="38"/>
      <c r="AG23" s="37">
        <v>65000</v>
      </c>
      <c r="AH23" s="37">
        <v>112938.96</v>
      </c>
      <c r="AI23" s="68">
        <f t="shared" si="5"/>
        <v>47938.96</v>
      </c>
      <c r="AJ23" s="69">
        <f t="shared" si="1"/>
        <v>1.73752246153846</v>
      </c>
      <c r="AK23" s="69">
        <f t="shared" si="2"/>
        <v>1.73752246153846</v>
      </c>
      <c r="AL23" s="37" t="s">
        <v>92</v>
      </c>
      <c r="AM23" s="70" t="s">
        <v>56</v>
      </c>
      <c r="AN23" s="73" t="s">
        <v>56</v>
      </c>
    </row>
    <row r="24" s="4" customFormat="1" ht="57" customHeight="1" spans="1:40">
      <c r="A24" s="37">
        <v>17</v>
      </c>
      <c r="B24" s="37" t="s">
        <v>93</v>
      </c>
      <c r="C24" s="37" t="s">
        <v>36</v>
      </c>
      <c r="D24" s="37" t="s">
        <v>51</v>
      </c>
      <c r="E24" s="38">
        <v>62538</v>
      </c>
      <c r="F24" s="38">
        <v>9000</v>
      </c>
      <c r="G24" s="37"/>
      <c r="H24" s="37"/>
      <c r="I24" s="41">
        <v>500</v>
      </c>
      <c r="J24" s="41">
        <v>500</v>
      </c>
      <c r="K24" s="37">
        <v>500</v>
      </c>
      <c r="L24" s="41">
        <v>750</v>
      </c>
      <c r="M24" s="37">
        <v>500</v>
      </c>
      <c r="N24" s="41">
        <v>1100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8"/>
      <c r="Z24" s="38"/>
      <c r="AA24" s="38"/>
      <c r="AB24" s="41"/>
      <c r="AC24" s="38"/>
      <c r="AD24" s="38"/>
      <c r="AE24" s="38"/>
      <c r="AF24" s="38"/>
      <c r="AG24" s="37">
        <v>3900</v>
      </c>
      <c r="AH24" s="37">
        <v>4650</v>
      </c>
      <c r="AI24" s="68">
        <f t="shared" si="5"/>
        <v>750</v>
      </c>
      <c r="AJ24" s="69">
        <f t="shared" si="1"/>
        <v>1.19230769230769</v>
      </c>
      <c r="AK24" s="69">
        <f t="shared" si="2"/>
        <v>0.516666666666667</v>
      </c>
      <c r="AL24" s="37" t="s">
        <v>94</v>
      </c>
      <c r="AM24" s="70" t="s">
        <v>39</v>
      </c>
      <c r="AN24" s="71" t="s">
        <v>40</v>
      </c>
    </row>
    <row r="25" s="4" customFormat="1" ht="57" customHeight="1" spans="1:40">
      <c r="A25" s="37">
        <v>18</v>
      </c>
      <c r="B25" s="37" t="s">
        <v>95</v>
      </c>
      <c r="C25" s="37" t="s">
        <v>73</v>
      </c>
      <c r="D25" s="37" t="s">
        <v>91</v>
      </c>
      <c r="E25" s="38">
        <v>28589.32</v>
      </c>
      <c r="F25" s="38">
        <v>14000</v>
      </c>
      <c r="G25" s="37"/>
      <c r="H25" s="37" t="s">
        <v>75</v>
      </c>
      <c r="I25" s="41">
        <v>1500</v>
      </c>
      <c r="J25" s="41">
        <v>1510</v>
      </c>
      <c r="K25" s="37">
        <v>1700</v>
      </c>
      <c r="L25" s="41">
        <v>1730</v>
      </c>
      <c r="M25" s="37">
        <v>2000</v>
      </c>
      <c r="N25" s="41">
        <v>6120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8"/>
      <c r="Z25" s="38"/>
      <c r="AA25" s="38"/>
      <c r="AB25" s="41"/>
      <c r="AC25" s="38"/>
      <c r="AD25" s="38"/>
      <c r="AE25" s="38"/>
      <c r="AF25" s="38"/>
      <c r="AG25" s="37">
        <v>11800</v>
      </c>
      <c r="AH25" s="37">
        <v>14250</v>
      </c>
      <c r="AI25" s="68">
        <f t="shared" si="5"/>
        <v>2450</v>
      </c>
      <c r="AJ25" s="69">
        <f t="shared" si="1"/>
        <v>1.20762711864407</v>
      </c>
      <c r="AK25" s="69">
        <f t="shared" si="2"/>
        <v>1.01785714285714</v>
      </c>
      <c r="AL25" s="37" t="s">
        <v>96</v>
      </c>
      <c r="AM25" s="70" t="s">
        <v>77</v>
      </c>
      <c r="AN25" s="71" t="s">
        <v>40</v>
      </c>
    </row>
    <row r="26" s="4" customFormat="1" ht="57" customHeight="1" spans="1:40">
      <c r="A26" s="37">
        <v>19</v>
      </c>
      <c r="B26" s="37" t="s">
        <v>97</v>
      </c>
      <c r="C26" s="37" t="s">
        <v>73</v>
      </c>
      <c r="D26" s="37" t="s">
        <v>91</v>
      </c>
      <c r="E26" s="38">
        <v>26875.59</v>
      </c>
      <c r="F26" s="38">
        <v>12000</v>
      </c>
      <c r="G26" s="37"/>
      <c r="H26" s="37" t="s">
        <v>75</v>
      </c>
      <c r="I26" s="41">
        <v>1200</v>
      </c>
      <c r="J26" s="41">
        <v>1250</v>
      </c>
      <c r="K26" s="37">
        <v>1700</v>
      </c>
      <c r="L26" s="41">
        <v>1750</v>
      </c>
      <c r="M26" s="37">
        <v>2000</v>
      </c>
      <c r="N26" s="41">
        <v>5820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38"/>
      <c r="AA26" s="38"/>
      <c r="AB26" s="41"/>
      <c r="AC26" s="38"/>
      <c r="AD26" s="38"/>
      <c r="AE26" s="38"/>
      <c r="AF26" s="38"/>
      <c r="AG26" s="37">
        <v>11000</v>
      </c>
      <c r="AH26" s="37">
        <v>13044</v>
      </c>
      <c r="AI26" s="68">
        <f t="shared" si="5"/>
        <v>2044</v>
      </c>
      <c r="AJ26" s="69">
        <f t="shared" si="1"/>
        <v>1.18581818181818</v>
      </c>
      <c r="AK26" s="69">
        <f t="shared" si="2"/>
        <v>1.087</v>
      </c>
      <c r="AL26" s="37" t="s">
        <v>96</v>
      </c>
      <c r="AM26" s="70" t="s">
        <v>77</v>
      </c>
      <c r="AN26" s="71" t="s">
        <v>82</v>
      </c>
    </row>
    <row r="27" s="4" customFormat="1" ht="57" customHeight="1" spans="1:40">
      <c r="A27" s="37">
        <v>20</v>
      </c>
      <c r="B27" s="37" t="s">
        <v>98</v>
      </c>
      <c r="C27" s="37" t="s">
        <v>73</v>
      </c>
      <c r="D27" s="37" t="s">
        <v>99</v>
      </c>
      <c r="E27" s="38">
        <v>28499.87</v>
      </c>
      <c r="F27" s="38">
        <v>17000</v>
      </c>
      <c r="G27" s="37" t="s">
        <v>100</v>
      </c>
      <c r="H27" s="37" t="s">
        <v>101</v>
      </c>
      <c r="I27" s="41">
        <v>1200</v>
      </c>
      <c r="J27" s="41">
        <v>1220</v>
      </c>
      <c r="K27" s="37">
        <v>1600</v>
      </c>
      <c r="L27" s="41">
        <v>1650</v>
      </c>
      <c r="M27" s="37">
        <v>1925</v>
      </c>
      <c r="N27" s="41">
        <v>5635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8"/>
      <c r="Z27" s="38"/>
      <c r="AA27" s="38"/>
      <c r="AB27" s="41"/>
      <c r="AC27" s="38"/>
      <c r="AD27" s="38"/>
      <c r="AE27" s="38"/>
      <c r="AF27" s="38"/>
      <c r="AG27" s="37">
        <v>11475</v>
      </c>
      <c r="AH27" s="37">
        <v>16298</v>
      </c>
      <c r="AI27" s="68">
        <f t="shared" si="5"/>
        <v>4823</v>
      </c>
      <c r="AJ27" s="69">
        <f t="shared" si="1"/>
        <v>1.42030501089325</v>
      </c>
      <c r="AK27" s="69">
        <f t="shared" si="2"/>
        <v>0.958705882352941</v>
      </c>
      <c r="AL27" s="37" t="s">
        <v>96</v>
      </c>
      <c r="AM27" s="70" t="s">
        <v>77</v>
      </c>
      <c r="AN27" s="37" t="s">
        <v>56</v>
      </c>
    </row>
    <row r="28" s="4" customFormat="1" ht="57" customHeight="1" spans="1:40">
      <c r="A28" s="37">
        <v>21</v>
      </c>
      <c r="B28" s="37" t="s">
        <v>102</v>
      </c>
      <c r="C28" s="37" t="s">
        <v>73</v>
      </c>
      <c r="D28" s="37" t="s">
        <v>99</v>
      </c>
      <c r="E28" s="38">
        <v>35214.56</v>
      </c>
      <c r="F28" s="38">
        <v>22000</v>
      </c>
      <c r="G28" s="37" t="s">
        <v>100</v>
      </c>
      <c r="H28" s="37" t="s">
        <v>101</v>
      </c>
      <c r="I28" s="41">
        <v>1500</v>
      </c>
      <c r="J28" s="41">
        <v>1520</v>
      </c>
      <c r="K28" s="37">
        <v>1900</v>
      </c>
      <c r="L28" s="41">
        <v>1920</v>
      </c>
      <c r="M28" s="37">
        <v>2543</v>
      </c>
      <c r="N28" s="41">
        <v>7260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  <c r="Z28" s="38"/>
      <c r="AA28" s="38"/>
      <c r="AB28" s="41"/>
      <c r="AC28" s="38"/>
      <c r="AD28" s="38"/>
      <c r="AE28" s="38"/>
      <c r="AF28" s="38"/>
      <c r="AG28" s="37">
        <v>14433</v>
      </c>
      <c r="AH28" s="37">
        <v>20310</v>
      </c>
      <c r="AI28" s="68">
        <f t="shared" si="5"/>
        <v>5877</v>
      </c>
      <c r="AJ28" s="69">
        <f t="shared" si="1"/>
        <v>1.40719185200582</v>
      </c>
      <c r="AK28" s="69">
        <f t="shared" si="2"/>
        <v>0.923181818181818</v>
      </c>
      <c r="AL28" s="37" t="s">
        <v>96</v>
      </c>
      <c r="AM28" s="70" t="s">
        <v>77</v>
      </c>
      <c r="AN28" s="71" t="s">
        <v>60</v>
      </c>
    </row>
    <row r="29" s="4" customFormat="1" ht="57" customHeight="1" spans="1:40">
      <c r="A29" s="37">
        <v>22</v>
      </c>
      <c r="B29" s="37" t="s">
        <v>103</v>
      </c>
      <c r="C29" s="37" t="s">
        <v>36</v>
      </c>
      <c r="D29" s="37" t="s">
        <v>104</v>
      </c>
      <c r="E29" s="37">
        <v>35000</v>
      </c>
      <c r="F29" s="37">
        <v>15000</v>
      </c>
      <c r="G29" s="37"/>
      <c r="H29" s="37"/>
      <c r="I29" s="41">
        <v>600</v>
      </c>
      <c r="J29" s="41">
        <v>4378.11</v>
      </c>
      <c r="K29" s="37">
        <v>1200</v>
      </c>
      <c r="L29" s="41">
        <v>241.57</v>
      </c>
      <c r="M29" s="37">
        <v>2400</v>
      </c>
      <c r="N29" s="41">
        <v>1085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8"/>
      <c r="Z29" s="38"/>
      <c r="AA29" s="38"/>
      <c r="AB29" s="41"/>
      <c r="AC29" s="38"/>
      <c r="AD29" s="38"/>
      <c r="AE29" s="38"/>
      <c r="AF29" s="38"/>
      <c r="AG29" s="37">
        <v>10800</v>
      </c>
      <c r="AH29" s="37">
        <v>10803.768</v>
      </c>
      <c r="AI29" s="68">
        <f t="shared" si="5"/>
        <v>3.76800000000003</v>
      </c>
      <c r="AJ29" s="69">
        <f t="shared" si="1"/>
        <v>1.00034888888889</v>
      </c>
      <c r="AK29" s="69">
        <f t="shared" si="2"/>
        <v>0.7202512</v>
      </c>
      <c r="AL29" s="37" t="s">
        <v>105</v>
      </c>
      <c r="AM29" s="70" t="s">
        <v>39</v>
      </c>
      <c r="AN29" s="71" t="s">
        <v>40</v>
      </c>
    </row>
    <row r="30" s="4" customFormat="1" ht="57" customHeight="1" spans="1:40">
      <c r="A30" s="37">
        <v>23</v>
      </c>
      <c r="B30" s="37" t="s">
        <v>106</v>
      </c>
      <c r="C30" s="37" t="s">
        <v>36</v>
      </c>
      <c r="D30" s="37" t="s">
        <v>91</v>
      </c>
      <c r="E30" s="37">
        <v>58000</v>
      </c>
      <c r="F30" s="37">
        <v>33785</v>
      </c>
      <c r="G30" s="37"/>
      <c r="H30" s="37" t="s">
        <v>84</v>
      </c>
      <c r="I30" s="37">
        <v>944.4</v>
      </c>
      <c r="J30" s="55">
        <v>2692.5</v>
      </c>
      <c r="K30" s="37">
        <v>1559.9</v>
      </c>
      <c r="L30" s="41">
        <v>1098.96</v>
      </c>
      <c r="M30" s="37">
        <v>8259.1</v>
      </c>
      <c r="N30" s="41">
        <v>8249.36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/>
      <c r="Z30" s="38"/>
      <c r="AA30" s="38"/>
      <c r="AB30" s="41"/>
      <c r="AC30" s="38"/>
      <c r="AD30" s="38"/>
      <c r="AE30" s="38"/>
      <c r="AF30" s="38"/>
      <c r="AG30" s="37">
        <v>16480.6</v>
      </c>
      <c r="AH30" s="37">
        <v>17950.79</v>
      </c>
      <c r="AI30" s="68">
        <f t="shared" si="5"/>
        <v>1470.19</v>
      </c>
      <c r="AJ30" s="69">
        <f t="shared" si="1"/>
        <v>1.08920731041346</v>
      </c>
      <c r="AK30" s="69">
        <f t="shared" si="2"/>
        <v>0.531324256326772</v>
      </c>
      <c r="AL30" s="37" t="s">
        <v>107</v>
      </c>
      <c r="AM30" s="70" t="s">
        <v>39</v>
      </c>
      <c r="AN30" s="37" t="s">
        <v>40</v>
      </c>
    </row>
    <row r="31" s="5" customFormat="1" ht="57" customHeight="1" spans="1:40">
      <c r="A31" s="32"/>
      <c r="B31" s="34" t="s">
        <v>108</v>
      </c>
      <c r="C31" s="37"/>
      <c r="D31" s="37"/>
      <c r="E31" s="34">
        <f t="shared" ref="E31:AH31" si="6">SUM(E32:E53)</f>
        <v>8831315</v>
      </c>
      <c r="F31" s="34">
        <f t="shared" si="6"/>
        <v>1228154</v>
      </c>
      <c r="G31" s="34"/>
      <c r="H31" s="34"/>
      <c r="I31" s="34">
        <f t="shared" si="6"/>
        <v>98676</v>
      </c>
      <c r="J31" s="34">
        <f t="shared" si="6"/>
        <v>155066</v>
      </c>
      <c r="K31" s="34">
        <f t="shared" si="6"/>
        <v>90996</v>
      </c>
      <c r="L31" s="34">
        <f t="shared" si="6"/>
        <v>146753</v>
      </c>
      <c r="M31" s="34">
        <f t="shared" si="6"/>
        <v>102066</v>
      </c>
      <c r="N31" s="34">
        <f t="shared" si="6"/>
        <v>202936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  <c r="T31" s="34">
        <f t="shared" si="6"/>
        <v>0</v>
      </c>
      <c r="U31" s="34">
        <f t="shared" si="6"/>
        <v>0</v>
      </c>
      <c r="V31" s="34">
        <f t="shared" si="6"/>
        <v>0</v>
      </c>
      <c r="W31" s="34">
        <f t="shared" si="6"/>
        <v>0</v>
      </c>
      <c r="X31" s="34">
        <f t="shared" si="6"/>
        <v>0</v>
      </c>
      <c r="Y31" s="34">
        <f t="shared" si="6"/>
        <v>0</v>
      </c>
      <c r="Z31" s="34">
        <f t="shared" si="6"/>
        <v>0</v>
      </c>
      <c r="AA31" s="34">
        <f t="shared" si="6"/>
        <v>0</v>
      </c>
      <c r="AB31" s="34">
        <f t="shared" si="6"/>
        <v>0</v>
      </c>
      <c r="AC31" s="34">
        <f t="shared" si="6"/>
        <v>0</v>
      </c>
      <c r="AD31" s="34">
        <f t="shared" si="6"/>
        <v>0</v>
      </c>
      <c r="AE31" s="34">
        <f t="shared" si="6"/>
        <v>0</v>
      </c>
      <c r="AF31" s="34">
        <f t="shared" si="6"/>
        <v>0</v>
      </c>
      <c r="AG31" s="34">
        <f t="shared" si="6"/>
        <v>601696</v>
      </c>
      <c r="AH31" s="34">
        <f t="shared" si="6"/>
        <v>1030500</v>
      </c>
      <c r="AI31" s="34">
        <f t="shared" ref="AG31:AI31" si="7">SUM(AI32:AI53)</f>
        <v>428804</v>
      </c>
      <c r="AJ31" s="65">
        <f t="shared" si="1"/>
        <v>1.7126588842206</v>
      </c>
      <c r="AK31" s="65">
        <f t="shared" si="2"/>
        <v>0.839064156449435</v>
      </c>
      <c r="AL31" s="48"/>
      <c r="AM31" s="70"/>
      <c r="AN31" s="34"/>
    </row>
    <row r="32" s="5" customFormat="1" ht="57" customHeight="1" spans="1:40">
      <c r="A32" s="42">
        <v>1</v>
      </c>
      <c r="B32" s="43" t="s">
        <v>109</v>
      </c>
      <c r="C32" s="37" t="s">
        <v>73</v>
      </c>
      <c r="D32" s="44" t="s">
        <v>110</v>
      </c>
      <c r="E32" s="37">
        <v>315530</v>
      </c>
      <c r="F32" s="37">
        <v>35000</v>
      </c>
      <c r="G32" s="37"/>
      <c r="H32" s="37"/>
      <c r="I32" s="41">
        <v>3800</v>
      </c>
      <c r="J32" s="41">
        <v>3800</v>
      </c>
      <c r="K32" s="41">
        <v>1500</v>
      </c>
      <c r="L32" s="41">
        <v>3500</v>
      </c>
      <c r="M32" s="41">
        <v>3700</v>
      </c>
      <c r="N32" s="41">
        <v>8200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8"/>
      <c r="Z32" s="38"/>
      <c r="AA32" s="38"/>
      <c r="AB32" s="41"/>
      <c r="AC32" s="38"/>
      <c r="AD32" s="38"/>
      <c r="AE32" s="38"/>
      <c r="AF32" s="38"/>
      <c r="AG32" s="37">
        <v>18000</v>
      </c>
      <c r="AH32" s="37">
        <v>25350</v>
      </c>
      <c r="AI32" s="68">
        <f t="shared" ref="AI32:AI53" si="8">AH32-AG32</f>
        <v>7350</v>
      </c>
      <c r="AJ32" s="69">
        <f t="shared" si="1"/>
        <v>1.40833333333333</v>
      </c>
      <c r="AK32" s="69">
        <f t="shared" si="2"/>
        <v>0.724285714285714</v>
      </c>
      <c r="AL32" s="37" t="s">
        <v>111</v>
      </c>
      <c r="AM32" s="70" t="s">
        <v>112</v>
      </c>
      <c r="AN32" s="37" t="s">
        <v>56</v>
      </c>
    </row>
    <row r="33" s="5" customFormat="1" ht="57" customHeight="1" spans="1:40">
      <c r="A33" s="42">
        <v>2</v>
      </c>
      <c r="B33" s="43" t="s">
        <v>113</v>
      </c>
      <c r="C33" s="37" t="s">
        <v>73</v>
      </c>
      <c r="D33" s="44" t="s">
        <v>114</v>
      </c>
      <c r="E33" s="37">
        <v>213603</v>
      </c>
      <c r="F33" s="37">
        <v>25000</v>
      </c>
      <c r="G33" s="37"/>
      <c r="H33" s="37"/>
      <c r="I33" s="41">
        <v>2000</v>
      </c>
      <c r="J33" s="41">
        <v>2000</v>
      </c>
      <c r="K33" s="41">
        <v>1250</v>
      </c>
      <c r="L33" s="41">
        <v>1900</v>
      </c>
      <c r="M33" s="41">
        <v>3000</v>
      </c>
      <c r="N33" s="41">
        <v>5500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8"/>
      <c r="Z33" s="38"/>
      <c r="AA33" s="38"/>
      <c r="AB33" s="41"/>
      <c r="AC33" s="38"/>
      <c r="AD33" s="38"/>
      <c r="AE33" s="38"/>
      <c r="AF33" s="38"/>
      <c r="AG33" s="37">
        <v>12500</v>
      </c>
      <c r="AH33" s="37">
        <v>15650</v>
      </c>
      <c r="AI33" s="68">
        <f t="shared" si="8"/>
        <v>3150</v>
      </c>
      <c r="AJ33" s="69">
        <f t="shared" si="1"/>
        <v>1.252</v>
      </c>
      <c r="AK33" s="69">
        <f t="shared" si="2"/>
        <v>0.626</v>
      </c>
      <c r="AL33" s="37" t="s">
        <v>115</v>
      </c>
      <c r="AM33" s="70" t="s">
        <v>116</v>
      </c>
      <c r="AN33" s="37" t="s">
        <v>56</v>
      </c>
    </row>
    <row r="34" s="5" customFormat="1" ht="57" customHeight="1" spans="1:40">
      <c r="A34" s="42">
        <v>3</v>
      </c>
      <c r="B34" s="43" t="s">
        <v>117</v>
      </c>
      <c r="C34" s="37" t="s">
        <v>90</v>
      </c>
      <c r="D34" s="44" t="s">
        <v>114</v>
      </c>
      <c r="E34" s="37">
        <v>226664</v>
      </c>
      <c r="F34" s="37">
        <v>25000</v>
      </c>
      <c r="G34" s="37"/>
      <c r="H34" s="37"/>
      <c r="I34" s="41">
        <v>2000</v>
      </c>
      <c r="J34" s="41">
        <v>2095</v>
      </c>
      <c r="K34" s="41">
        <v>1500</v>
      </c>
      <c r="L34" s="41">
        <v>2256</v>
      </c>
      <c r="M34" s="41">
        <v>2000</v>
      </c>
      <c r="N34" s="41">
        <v>4222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8"/>
      <c r="Z34" s="38"/>
      <c r="AA34" s="38"/>
      <c r="AB34" s="41"/>
      <c r="AC34" s="38"/>
      <c r="AD34" s="38"/>
      <c r="AE34" s="38"/>
      <c r="AF34" s="38"/>
      <c r="AG34" s="37">
        <v>14500</v>
      </c>
      <c r="AH34" s="37">
        <v>19525</v>
      </c>
      <c r="AI34" s="68">
        <f t="shared" si="8"/>
        <v>5025</v>
      </c>
      <c r="AJ34" s="69">
        <f t="shared" si="1"/>
        <v>1.34655172413793</v>
      </c>
      <c r="AK34" s="69">
        <f t="shared" si="2"/>
        <v>0.781</v>
      </c>
      <c r="AL34" s="37" t="s">
        <v>118</v>
      </c>
      <c r="AM34" s="70" t="s">
        <v>119</v>
      </c>
      <c r="AN34" s="37" t="s">
        <v>120</v>
      </c>
    </row>
    <row r="35" s="5" customFormat="1" ht="57" customHeight="1" spans="1:40">
      <c r="A35" s="42">
        <v>4</v>
      </c>
      <c r="B35" s="43" t="s">
        <v>121</v>
      </c>
      <c r="C35" s="37" t="s">
        <v>90</v>
      </c>
      <c r="D35" s="44" t="s">
        <v>47</v>
      </c>
      <c r="E35" s="37">
        <v>36564</v>
      </c>
      <c r="F35" s="37">
        <v>16000</v>
      </c>
      <c r="G35" s="37"/>
      <c r="H35" s="37" t="s">
        <v>101</v>
      </c>
      <c r="I35" s="41">
        <v>2000</v>
      </c>
      <c r="J35" s="41">
        <v>2000</v>
      </c>
      <c r="K35" s="41">
        <v>1400</v>
      </c>
      <c r="L35" s="41">
        <v>3100</v>
      </c>
      <c r="M35" s="41">
        <v>2000</v>
      </c>
      <c r="N35" s="41">
        <v>3000</v>
      </c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8"/>
      <c r="Z35" s="38"/>
      <c r="AA35" s="38"/>
      <c r="AB35" s="41"/>
      <c r="AC35" s="38"/>
      <c r="AD35" s="38"/>
      <c r="AE35" s="38"/>
      <c r="AF35" s="38"/>
      <c r="AG35" s="37">
        <v>11400</v>
      </c>
      <c r="AH35" s="37">
        <v>14100</v>
      </c>
      <c r="AI35" s="68">
        <f t="shared" si="8"/>
        <v>2700</v>
      </c>
      <c r="AJ35" s="69">
        <f t="shared" si="1"/>
        <v>1.23684210526316</v>
      </c>
      <c r="AK35" s="69">
        <f t="shared" si="2"/>
        <v>0.88125</v>
      </c>
      <c r="AL35" s="37" t="s">
        <v>122</v>
      </c>
      <c r="AM35" s="74" t="s">
        <v>116</v>
      </c>
      <c r="AN35" s="37" t="s">
        <v>60</v>
      </c>
    </row>
    <row r="36" s="5" customFormat="1" ht="57" customHeight="1" spans="1:40">
      <c r="A36" s="42">
        <v>5</v>
      </c>
      <c r="B36" s="43" t="s">
        <v>123</v>
      </c>
      <c r="C36" s="37" t="s">
        <v>90</v>
      </c>
      <c r="D36" s="44" t="s">
        <v>47</v>
      </c>
      <c r="E36" s="37">
        <v>28066</v>
      </c>
      <c r="F36" s="37">
        <v>14066</v>
      </c>
      <c r="G36" s="37"/>
      <c r="H36" s="37" t="s">
        <v>101</v>
      </c>
      <c r="I36" s="41">
        <v>1500</v>
      </c>
      <c r="J36" s="41">
        <v>1500</v>
      </c>
      <c r="K36" s="41">
        <v>1300</v>
      </c>
      <c r="L36" s="41">
        <v>2700</v>
      </c>
      <c r="M36" s="41">
        <v>1500</v>
      </c>
      <c r="N36" s="41">
        <v>2250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8"/>
      <c r="Z36" s="38"/>
      <c r="AA36" s="38"/>
      <c r="AB36" s="41"/>
      <c r="AC36" s="38"/>
      <c r="AD36" s="38"/>
      <c r="AE36" s="38"/>
      <c r="AF36" s="38"/>
      <c r="AG36" s="37">
        <v>8700</v>
      </c>
      <c r="AH36" s="37">
        <v>10850</v>
      </c>
      <c r="AI36" s="68">
        <f t="shared" si="8"/>
        <v>2150</v>
      </c>
      <c r="AJ36" s="69">
        <f t="shared" si="1"/>
        <v>1.24712643678161</v>
      </c>
      <c r="AK36" s="69">
        <f t="shared" si="2"/>
        <v>0.771363571733258</v>
      </c>
      <c r="AL36" s="37" t="s">
        <v>124</v>
      </c>
      <c r="AM36" s="75" t="s">
        <v>116</v>
      </c>
      <c r="AN36" s="37" t="s">
        <v>60</v>
      </c>
    </row>
    <row r="37" s="5" customFormat="1" ht="57" customHeight="1" spans="1:40">
      <c r="A37" s="42">
        <v>6</v>
      </c>
      <c r="B37" s="43" t="s">
        <v>125</v>
      </c>
      <c r="C37" s="37" t="s">
        <v>90</v>
      </c>
      <c r="D37" s="44" t="s">
        <v>67</v>
      </c>
      <c r="E37" s="37">
        <v>65340</v>
      </c>
      <c r="F37" s="37">
        <v>10000</v>
      </c>
      <c r="G37" s="37" t="s">
        <v>126</v>
      </c>
      <c r="H37" s="37"/>
      <c r="I37" s="41">
        <v>100</v>
      </c>
      <c r="J37" s="41">
        <v>100</v>
      </c>
      <c r="K37" s="41">
        <v>150</v>
      </c>
      <c r="L37" s="41">
        <v>275</v>
      </c>
      <c r="M37" s="41">
        <v>320</v>
      </c>
      <c r="N37" s="41">
        <v>1000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8"/>
      <c r="Z37" s="38"/>
      <c r="AA37" s="38"/>
      <c r="AB37" s="41"/>
      <c r="AC37" s="38"/>
      <c r="AD37" s="38"/>
      <c r="AE37" s="38"/>
      <c r="AF37" s="38"/>
      <c r="AG37" s="37">
        <v>2800</v>
      </c>
      <c r="AH37" s="37">
        <v>3605</v>
      </c>
      <c r="AI37" s="68">
        <f t="shared" si="8"/>
        <v>805</v>
      </c>
      <c r="AJ37" s="69">
        <f t="shared" si="1"/>
        <v>1.2875</v>
      </c>
      <c r="AK37" s="69">
        <f t="shared" si="2"/>
        <v>0.3605</v>
      </c>
      <c r="AL37" s="37" t="s">
        <v>122</v>
      </c>
      <c r="AM37" s="75" t="s">
        <v>116</v>
      </c>
      <c r="AN37" s="37" t="s">
        <v>56</v>
      </c>
    </row>
    <row r="38" s="5" customFormat="1" ht="57" customHeight="1" spans="1:40">
      <c r="A38" s="42">
        <v>7</v>
      </c>
      <c r="B38" s="43" t="s">
        <v>127</v>
      </c>
      <c r="C38" s="37" t="s">
        <v>90</v>
      </c>
      <c r="D38" s="44" t="s">
        <v>47</v>
      </c>
      <c r="E38" s="37">
        <v>49463</v>
      </c>
      <c r="F38" s="37">
        <v>10000</v>
      </c>
      <c r="G38" s="37"/>
      <c r="H38" s="37" t="s">
        <v>128</v>
      </c>
      <c r="I38" s="41">
        <v>1500</v>
      </c>
      <c r="J38" s="41">
        <v>1500</v>
      </c>
      <c r="K38" s="41">
        <v>650</v>
      </c>
      <c r="L38" s="41">
        <v>1725</v>
      </c>
      <c r="M38" s="41">
        <v>1500</v>
      </c>
      <c r="N38" s="41">
        <v>2250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8"/>
      <c r="Z38" s="38"/>
      <c r="AA38" s="38"/>
      <c r="AB38" s="41"/>
      <c r="AC38" s="38"/>
      <c r="AD38" s="38"/>
      <c r="AE38" s="38"/>
      <c r="AF38" s="38"/>
      <c r="AG38" s="37">
        <v>7650</v>
      </c>
      <c r="AH38" s="37">
        <v>9475</v>
      </c>
      <c r="AI38" s="68">
        <f t="shared" si="8"/>
        <v>1825</v>
      </c>
      <c r="AJ38" s="69">
        <f t="shared" si="1"/>
        <v>1.23856209150327</v>
      </c>
      <c r="AK38" s="69">
        <f t="shared" si="2"/>
        <v>0.9475</v>
      </c>
      <c r="AL38" s="37" t="s">
        <v>129</v>
      </c>
      <c r="AM38" s="37" t="s">
        <v>129</v>
      </c>
      <c r="AN38" s="37" t="s">
        <v>129</v>
      </c>
    </row>
    <row r="39" s="5" customFormat="1" ht="57" customHeight="1" spans="1:40">
      <c r="A39" s="42">
        <v>8</v>
      </c>
      <c r="B39" s="43" t="s">
        <v>130</v>
      </c>
      <c r="C39" s="37" t="s">
        <v>90</v>
      </c>
      <c r="D39" s="44" t="s">
        <v>114</v>
      </c>
      <c r="E39" s="37">
        <v>84136</v>
      </c>
      <c r="F39" s="37">
        <v>7500</v>
      </c>
      <c r="G39" s="37"/>
      <c r="H39" s="37"/>
      <c r="I39" s="41">
        <v>400</v>
      </c>
      <c r="J39" s="41">
        <v>461</v>
      </c>
      <c r="K39" s="41">
        <v>500</v>
      </c>
      <c r="L39" s="41">
        <v>757</v>
      </c>
      <c r="M39" s="41">
        <v>700</v>
      </c>
      <c r="N39" s="41">
        <v>1268</v>
      </c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8"/>
      <c r="Z39" s="38"/>
      <c r="AA39" s="38"/>
      <c r="AB39" s="41"/>
      <c r="AC39" s="38"/>
      <c r="AD39" s="38"/>
      <c r="AE39" s="38"/>
      <c r="AF39" s="38"/>
      <c r="AG39" s="37">
        <v>3800</v>
      </c>
      <c r="AH39" s="37">
        <v>4774</v>
      </c>
      <c r="AI39" s="68">
        <f t="shared" si="8"/>
        <v>974</v>
      </c>
      <c r="AJ39" s="69">
        <f t="shared" si="1"/>
        <v>1.25631578947368</v>
      </c>
      <c r="AK39" s="69">
        <f t="shared" si="2"/>
        <v>0.636533333333333</v>
      </c>
      <c r="AL39" s="37" t="s">
        <v>131</v>
      </c>
      <c r="AM39" s="74" t="s">
        <v>119</v>
      </c>
      <c r="AN39" s="37" t="s">
        <v>132</v>
      </c>
    </row>
    <row r="40" s="5" customFormat="1" ht="57" customHeight="1" spans="1:40">
      <c r="A40" s="42">
        <v>9</v>
      </c>
      <c r="B40" s="43" t="s">
        <v>133</v>
      </c>
      <c r="C40" s="37" t="s">
        <v>90</v>
      </c>
      <c r="D40" s="44" t="s">
        <v>47</v>
      </c>
      <c r="E40" s="37">
        <v>21545</v>
      </c>
      <c r="F40" s="37">
        <v>5000</v>
      </c>
      <c r="G40" s="37"/>
      <c r="H40" s="37" t="s">
        <v>84</v>
      </c>
      <c r="I40" s="41">
        <v>100</v>
      </c>
      <c r="J40" s="41">
        <v>100</v>
      </c>
      <c r="K40" s="41">
        <v>100</v>
      </c>
      <c r="L40" s="41">
        <v>200</v>
      </c>
      <c r="M40" s="41">
        <v>200</v>
      </c>
      <c r="N40" s="41">
        <v>950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8"/>
      <c r="Z40" s="38"/>
      <c r="AA40" s="38"/>
      <c r="AB40" s="41"/>
      <c r="AC40" s="38"/>
      <c r="AD40" s="38"/>
      <c r="AE40" s="38"/>
      <c r="AF40" s="38"/>
      <c r="AG40" s="37">
        <v>1100</v>
      </c>
      <c r="AH40" s="37">
        <v>2200</v>
      </c>
      <c r="AI40" s="68">
        <f t="shared" si="8"/>
        <v>1100</v>
      </c>
      <c r="AJ40" s="69">
        <f t="shared" si="1"/>
        <v>2</v>
      </c>
      <c r="AK40" s="69">
        <f t="shared" si="2"/>
        <v>0.44</v>
      </c>
      <c r="AL40" s="37" t="s">
        <v>122</v>
      </c>
      <c r="AM40" s="75" t="s">
        <v>116</v>
      </c>
      <c r="AN40" s="37" t="s">
        <v>56</v>
      </c>
    </row>
    <row r="41" s="5" customFormat="1" ht="57" customHeight="1" spans="1:40">
      <c r="A41" s="42">
        <v>10</v>
      </c>
      <c r="B41" s="43" t="s">
        <v>134</v>
      </c>
      <c r="C41" s="37" t="s">
        <v>90</v>
      </c>
      <c r="D41" s="44" t="s">
        <v>135</v>
      </c>
      <c r="E41" s="37">
        <v>6253000</v>
      </c>
      <c r="F41" s="37">
        <v>890000</v>
      </c>
      <c r="G41" s="37"/>
      <c r="H41" s="37"/>
      <c r="I41" s="41">
        <v>74166</v>
      </c>
      <c r="J41" s="41">
        <v>124166</v>
      </c>
      <c r="K41" s="41">
        <v>74166</v>
      </c>
      <c r="L41" s="41">
        <v>104166</v>
      </c>
      <c r="M41" s="41">
        <v>74166</v>
      </c>
      <c r="N41" s="41">
        <v>154166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  <c r="Z41" s="38"/>
      <c r="AA41" s="38"/>
      <c r="AB41" s="41"/>
      <c r="AC41" s="38"/>
      <c r="AD41" s="38"/>
      <c r="AE41" s="38"/>
      <c r="AF41" s="38"/>
      <c r="AG41" s="37">
        <v>444996</v>
      </c>
      <c r="AH41" s="37">
        <v>804996</v>
      </c>
      <c r="AI41" s="68">
        <f t="shared" si="8"/>
        <v>360000</v>
      </c>
      <c r="AJ41" s="69">
        <f t="shared" si="1"/>
        <v>1.80899603591942</v>
      </c>
      <c r="AK41" s="69">
        <f t="shared" si="2"/>
        <v>0.904489887640449</v>
      </c>
      <c r="AL41" s="37" t="s">
        <v>122</v>
      </c>
      <c r="AM41" s="75" t="s">
        <v>116</v>
      </c>
      <c r="AN41" s="75" t="s">
        <v>56</v>
      </c>
    </row>
    <row r="42" s="4" customFormat="1" ht="57" customHeight="1" spans="1:40">
      <c r="A42" s="45">
        <v>11</v>
      </c>
      <c r="B42" s="43" t="s">
        <v>136</v>
      </c>
      <c r="C42" s="37" t="s">
        <v>36</v>
      </c>
      <c r="D42" s="44" t="s">
        <v>54</v>
      </c>
      <c r="E42" s="37">
        <v>119973</v>
      </c>
      <c r="F42" s="37">
        <v>20000</v>
      </c>
      <c r="G42" s="37"/>
      <c r="H42" s="37"/>
      <c r="I42" s="41">
        <v>3000</v>
      </c>
      <c r="J42" s="41">
        <v>5124</v>
      </c>
      <c r="K42" s="41">
        <v>1000</v>
      </c>
      <c r="L42" s="41">
        <v>17276</v>
      </c>
      <c r="M42" s="41">
        <v>2000</v>
      </c>
      <c r="N42" s="41">
        <v>6600</v>
      </c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8"/>
      <c r="Z42" s="38"/>
      <c r="AA42" s="38"/>
      <c r="AB42" s="41"/>
      <c r="AC42" s="38"/>
      <c r="AD42" s="38"/>
      <c r="AE42" s="38"/>
      <c r="AF42" s="38"/>
      <c r="AG42" s="37">
        <v>10500</v>
      </c>
      <c r="AH42" s="37">
        <v>33500</v>
      </c>
      <c r="AI42" s="68">
        <f t="shared" si="8"/>
        <v>23000</v>
      </c>
      <c r="AJ42" s="69">
        <f t="shared" si="1"/>
        <v>3.19047619047619</v>
      </c>
      <c r="AK42" s="69">
        <f t="shared" si="2"/>
        <v>1.675</v>
      </c>
      <c r="AL42" s="37" t="s">
        <v>137</v>
      </c>
      <c r="AM42" s="70" t="s">
        <v>116</v>
      </c>
      <c r="AN42" s="37" t="s">
        <v>56</v>
      </c>
    </row>
    <row r="43" s="4" customFormat="1" ht="57" customHeight="1" spans="1:40">
      <c r="A43" s="45">
        <v>12</v>
      </c>
      <c r="B43" s="43" t="s">
        <v>138</v>
      </c>
      <c r="C43" s="37" t="s">
        <v>36</v>
      </c>
      <c r="D43" s="44" t="s">
        <v>104</v>
      </c>
      <c r="E43" s="37">
        <v>141374</v>
      </c>
      <c r="F43" s="37">
        <v>35000</v>
      </c>
      <c r="G43" s="37"/>
      <c r="H43" s="37"/>
      <c r="I43" s="41">
        <v>3000</v>
      </c>
      <c r="J43" s="41">
        <v>3000</v>
      </c>
      <c r="K43" s="41">
        <v>3000</v>
      </c>
      <c r="L43" s="41">
        <v>3000</v>
      </c>
      <c r="M43" s="41">
        <v>3000</v>
      </c>
      <c r="N43" s="41">
        <v>3000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8"/>
      <c r="Z43" s="38"/>
      <c r="AA43" s="38"/>
      <c r="AB43" s="41"/>
      <c r="AC43" s="38"/>
      <c r="AD43" s="38"/>
      <c r="AE43" s="38"/>
      <c r="AF43" s="38"/>
      <c r="AG43" s="37">
        <v>18000</v>
      </c>
      <c r="AH43" s="37">
        <v>18000</v>
      </c>
      <c r="AI43" s="68">
        <f t="shared" si="8"/>
        <v>0</v>
      </c>
      <c r="AJ43" s="69">
        <f t="shared" si="1"/>
        <v>1</v>
      </c>
      <c r="AK43" s="69">
        <f t="shared" si="2"/>
        <v>0.514285714285714</v>
      </c>
      <c r="AL43" s="37" t="s">
        <v>139</v>
      </c>
      <c r="AM43" s="37" t="s">
        <v>139</v>
      </c>
      <c r="AN43" s="37" t="s">
        <v>139</v>
      </c>
    </row>
    <row r="44" s="4" customFormat="1" ht="57" customHeight="1" spans="1:40">
      <c r="A44" s="45">
        <v>13</v>
      </c>
      <c r="B44" s="43" t="s">
        <v>140</v>
      </c>
      <c r="C44" s="37" t="s">
        <v>36</v>
      </c>
      <c r="D44" s="44" t="s">
        <v>104</v>
      </c>
      <c r="E44" s="37">
        <v>107400</v>
      </c>
      <c r="F44" s="37">
        <v>19000</v>
      </c>
      <c r="G44" s="37"/>
      <c r="H44" s="37"/>
      <c r="I44" s="41">
        <v>1000</v>
      </c>
      <c r="J44" s="41">
        <v>3900</v>
      </c>
      <c r="K44" s="41">
        <v>600</v>
      </c>
      <c r="L44" s="41">
        <v>600</v>
      </c>
      <c r="M44" s="41">
        <v>1400</v>
      </c>
      <c r="N44" s="41">
        <v>1200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8"/>
      <c r="Z44" s="38"/>
      <c r="AA44" s="38"/>
      <c r="AB44" s="41"/>
      <c r="AC44" s="38"/>
      <c r="AD44" s="38"/>
      <c r="AE44" s="38"/>
      <c r="AF44" s="38"/>
      <c r="AG44" s="37">
        <v>7600</v>
      </c>
      <c r="AH44" s="37">
        <v>9550</v>
      </c>
      <c r="AI44" s="68">
        <f t="shared" si="8"/>
        <v>1950</v>
      </c>
      <c r="AJ44" s="69">
        <f t="shared" si="1"/>
        <v>1.25657894736842</v>
      </c>
      <c r="AK44" s="69">
        <f t="shared" si="2"/>
        <v>0.502631578947368</v>
      </c>
      <c r="AL44" s="37" t="s">
        <v>141</v>
      </c>
      <c r="AM44" s="37" t="s">
        <v>141</v>
      </c>
      <c r="AN44" s="37" t="s">
        <v>141</v>
      </c>
    </row>
    <row r="45" s="4" customFormat="1" ht="57" customHeight="1" spans="1:40">
      <c r="A45" s="45">
        <v>14</v>
      </c>
      <c r="B45" s="43" t="s">
        <v>142</v>
      </c>
      <c r="C45" s="37" t="s">
        <v>36</v>
      </c>
      <c r="D45" s="44" t="s">
        <v>91</v>
      </c>
      <c r="E45" s="37">
        <v>52403</v>
      </c>
      <c r="F45" s="37">
        <v>8600</v>
      </c>
      <c r="G45" s="37"/>
      <c r="H45" s="37" t="s">
        <v>101</v>
      </c>
      <c r="I45" s="41">
        <v>400</v>
      </c>
      <c r="J45" s="41">
        <v>430</v>
      </c>
      <c r="K45" s="41">
        <v>200</v>
      </c>
      <c r="L45" s="41">
        <v>238</v>
      </c>
      <c r="M45" s="41">
        <v>600</v>
      </c>
      <c r="N45" s="41">
        <v>700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8"/>
      <c r="Z45" s="38"/>
      <c r="AA45" s="38"/>
      <c r="AB45" s="41"/>
      <c r="AC45" s="38"/>
      <c r="AD45" s="38"/>
      <c r="AE45" s="38"/>
      <c r="AF45" s="38"/>
      <c r="AG45" s="37">
        <v>3800</v>
      </c>
      <c r="AH45" s="37">
        <v>1802</v>
      </c>
      <c r="AI45" s="68">
        <f t="shared" si="8"/>
        <v>-1998</v>
      </c>
      <c r="AJ45" s="69">
        <f t="shared" si="1"/>
        <v>0.474210526315789</v>
      </c>
      <c r="AK45" s="69">
        <f t="shared" si="2"/>
        <v>0.20953488372093</v>
      </c>
      <c r="AL45" s="37" t="s">
        <v>143</v>
      </c>
      <c r="AM45" s="75" t="s">
        <v>144</v>
      </c>
      <c r="AN45" s="37" t="s">
        <v>40</v>
      </c>
    </row>
    <row r="46" s="4" customFormat="1" ht="57" customHeight="1" spans="1:40">
      <c r="A46" s="45">
        <v>15</v>
      </c>
      <c r="B46" s="43" t="s">
        <v>145</v>
      </c>
      <c r="C46" s="37" t="s">
        <v>73</v>
      </c>
      <c r="D46" s="44" t="s">
        <v>104</v>
      </c>
      <c r="E46" s="37">
        <v>165210</v>
      </c>
      <c r="F46" s="37">
        <v>24000</v>
      </c>
      <c r="G46" s="37"/>
      <c r="H46" s="37"/>
      <c r="I46" s="41">
        <v>1000</v>
      </c>
      <c r="J46" s="41">
        <v>1500</v>
      </c>
      <c r="K46" s="41">
        <v>1000</v>
      </c>
      <c r="L46" s="41">
        <v>1600</v>
      </c>
      <c r="M46" s="41">
        <v>2000</v>
      </c>
      <c r="N46" s="41">
        <v>3050</v>
      </c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8"/>
      <c r="Z46" s="38"/>
      <c r="AA46" s="38"/>
      <c r="AB46" s="41"/>
      <c r="AC46" s="38"/>
      <c r="AD46" s="38"/>
      <c r="AE46" s="38"/>
      <c r="AF46" s="38"/>
      <c r="AG46" s="37">
        <v>11000</v>
      </c>
      <c r="AH46" s="37">
        <v>20150</v>
      </c>
      <c r="AI46" s="68">
        <f t="shared" si="8"/>
        <v>9150</v>
      </c>
      <c r="AJ46" s="69">
        <f t="shared" si="1"/>
        <v>1.83181818181818</v>
      </c>
      <c r="AK46" s="69">
        <f t="shared" si="2"/>
        <v>0.839583333333333</v>
      </c>
      <c r="AL46" s="37" t="s">
        <v>111</v>
      </c>
      <c r="AM46" s="75" t="s">
        <v>112</v>
      </c>
      <c r="AN46" s="37" t="s">
        <v>56</v>
      </c>
    </row>
    <row r="47" s="4" customFormat="1" ht="57" customHeight="1" spans="1:40">
      <c r="A47" s="45">
        <v>16</v>
      </c>
      <c r="B47" s="43" t="s">
        <v>146</v>
      </c>
      <c r="C47" s="37" t="s">
        <v>73</v>
      </c>
      <c r="D47" s="44" t="s">
        <v>147</v>
      </c>
      <c r="E47" s="37">
        <v>242539</v>
      </c>
      <c r="F47" s="37">
        <v>18988</v>
      </c>
      <c r="G47" s="37" t="s">
        <v>48</v>
      </c>
      <c r="H47" s="37"/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300</v>
      </c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8"/>
      <c r="Z47" s="38"/>
      <c r="AA47" s="38"/>
      <c r="AB47" s="41"/>
      <c r="AC47" s="38"/>
      <c r="AD47" s="38"/>
      <c r="AE47" s="38"/>
      <c r="AF47" s="38"/>
      <c r="AG47" s="37">
        <v>0</v>
      </c>
      <c r="AH47" s="37">
        <v>3600</v>
      </c>
      <c r="AI47" s="68">
        <f t="shared" si="8"/>
        <v>3600</v>
      </c>
      <c r="AJ47" s="69">
        <v>0</v>
      </c>
      <c r="AK47" s="69">
        <f t="shared" si="2"/>
        <v>0.189593427427849</v>
      </c>
      <c r="AL47" s="37" t="s">
        <v>122</v>
      </c>
      <c r="AM47" s="75" t="s">
        <v>116</v>
      </c>
      <c r="AN47" s="37" t="s">
        <v>56</v>
      </c>
    </row>
    <row r="48" s="4" customFormat="1" ht="57" customHeight="1" spans="1:40">
      <c r="A48" s="45">
        <v>17</v>
      </c>
      <c r="B48" s="43" t="s">
        <v>148</v>
      </c>
      <c r="C48" s="37" t="s">
        <v>73</v>
      </c>
      <c r="D48" s="44" t="s">
        <v>51</v>
      </c>
      <c r="E48" s="37">
        <v>246693</v>
      </c>
      <c r="F48" s="37">
        <v>12000</v>
      </c>
      <c r="G48" s="37"/>
      <c r="H48" s="37"/>
      <c r="I48" s="41">
        <v>1000</v>
      </c>
      <c r="J48" s="41">
        <v>1600</v>
      </c>
      <c r="K48" s="41">
        <v>1000</v>
      </c>
      <c r="L48" s="41">
        <v>1500</v>
      </c>
      <c r="M48" s="41">
        <v>1000</v>
      </c>
      <c r="N48" s="41">
        <v>1700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8"/>
      <c r="Z48" s="38"/>
      <c r="AA48" s="38"/>
      <c r="AB48" s="41"/>
      <c r="AC48" s="38"/>
      <c r="AD48" s="38"/>
      <c r="AE48" s="38"/>
      <c r="AF48" s="38"/>
      <c r="AG48" s="37">
        <v>6000</v>
      </c>
      <c r="AH48" s="37">
        <v>10300</v>
      </c>
      <c r="AI48" s="68">
        <f t="shared" si="8"/>
        <v>4300</v>
      </c>
      <c r="AJ48" s="69">
        <f t="shared" ref="AJ48:AJ52" si="9">AH48/AG48</f>
        <v>1.71666666666667</v>
      </c>
      <c r="AK48" s="69">
        <f t="shared" si="2"/>
        <v>0.858333333333333</v>
      </c>
      <c r="AL48" s="37" t="s">
        <v>122</v>
      </c>
      <c r="AM48" s="75" t="s">
        <v>116</v>
      </c>
      <c r="AN48" s="37" t="e">
        <v>#N/A</v>
      </c>
    </row>
    <row r="49" s="4" customFormat="1" ht="57" customHeight="1" spans="1:40">
      <c r="A49" s="45">
        <v>18</v>
      </c>
      <c r="B49" s="43" t="s">
        <v>149</v>
      </c>
      <c r="C49" s="37" t="s">
        <v>73</v>
      </c>
      <c r="D49" s="44" t="s">
        <v>147</v>
      </c>
      <c r="E49" s="37">
        <v>229928</v>
      </c>
      <c r="F49" s="37">
        <v>2000</v>
      </c>
      <c r="G49" s="37" t="s">
        <v>128</v>
      </c>
      <c r="H49" s="37"/>
      <c r="I49" s="41">
        <v>100</v>
      </c>
      <c r="J49" s="41">
        <v>100</v>
      </c>
      <c r="K49" s="41">
        <v>100</v>
      </c>
      <c r="L49" s="41">
        <v>100</v>
      </c>
      <c r="M49" s="41">
        <v>100</v>
      </c>
      <c r="N49" s="41">
        <v>100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8"/>
      <c r="Z49" s="38"/>
      <c r="AA49" s="38"/>
      <c r="AB49" s="41"/>
      <c r="AC49" s="38"/>
      <c r="AD49" s="38"/>
      <c r="AE49" s="38"/>
      <c r="AF49" s="38"/>
      <c r="AG49" s="37">
        <v>600</v>
      </c>
      <c r="AH49" s="37">
        <v>600</v>
      </c>
      <c r="AI49" s="68">
        <f t="shared" si="8"/>
        <v>0</v>
      </c>
      <c r="AJ49" s="69">
        <f t="shared" si="9"/>
        <v>1</v>
      </c>
      <c r="AK49" s="69">
        <f t="shared" si="2"/>
        <v>0.3</v>
      </c>
      <c r="AL49" s="37" t="s">
        <v>111</v>
      </c>
      <c r="AM49" s="75" t="s">
        <v>112</v>
      </c>
      <c r="AN49" s="37" t="e">
        <v>#N/A</v>
      </c>
    </row>
    <row r="50" s="4" customFormat="1" ht="57" customHeight="1" spans="1:40">
      <c r="A50" s="45">
        <v>19</v>
      </c>
      <c r="B50" s="46" t="s">
        <v>150</v>
      </c>
      <c r="C50" s="37" t="s">
        <v>90</v>
      </c>
      <c r="D50" s="44" t="s">
        <v>151</v>
      </c>
      <c r="E50" s="37">
        <v>22000</v>
      </c>
      <c r="F50" s="37">
        <v>20000</v>
      </c>
      <c r="G50" s="37" t="s">
        <v>126</v>
      </c>
      <c r="H50" s="37" t="s">
        <v>84</v>
      </c>
      <c r="I50" s="41">
        <v>0</v>
      </c>
      <c r="J50" s="41">
        <v>0</v>
      </c>
      <c r="K50" s="41">
        <v>400</v>
      </c>
      <c r="L50" s="41">
        <v>400</v>
      </c>
      <c r="M50" s="41">
        <v>800</v>
      </c>
      <c r="N50" s="41">
        <v>800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8"/>
      <c r="Z50" s="38"/>
      <c r="AA50" s="38"/>
      <c r="AB50" s="41"/>
      <c r="AC50" s="38"/>
      <c r="AD50" s="38"/>
      <c r="AE50" s="38"/>
      <c r="AF50" s="38"/>
      <c r="AG50" s="37">
        <v>6100</v>
      </c>
      <c r="AH50" s="37">
        <v>6100</v>
      </c>
      <c r="AI50" s="68">
        <f t="shared" si="8"/>
        <v>0</v>
      </c>
      <c r="AJ50" s="69">
        <f t="shared" si="9"/>
        <v>1</v>
      </c>
      <c r="AK50" s="69">
        <f t="shared" si="2"/>
        <v>0.305</v>
      </c>
      <c r="AL50" s="37" t="s">
        <v>152</v>
      </c>
      <c r="AM50" s="37" t="s">
        <v>152</v>
      </c>
      <c r="AN50" s="37" t="s">
        <v>152</v>
      </c>
    </row>
    <row r="51" s="4" customFormat="1" ht="57" customHeight="1" spans="1:40">
      <c r="A51" s="45">
        <v>20</v>
      </c>
      <c r="B51" s="43" t="s">
        <v>153</v>
      </c>
      <c r="C51" s="37" t="s">
        <v>90</v>
      </c>
      <c r="D51" s="44" t="s">
        <v>47</v>
      </c>
      <c r="E51" s="37">
        <v>43123</v>
      </c>
      <c r="F51" s="37">
        <v>13000</v>
      </c>
      <c r="G51" s="37"/>
      <c r="H51" s="37" t="s">
        <v>101</v>
      </c>
      <c r="I51" s="41">
        <v>1050</v>
      </c>
      <c r="J51" s="41">
        <v>1050</v>
      </c>
      <c r="K51" s="41">
        <v>800</v>
      </c>
      <c r="L51" s="41">
        <v>850</v>
      </c>
      <c r="M51" s="41">
        <v>1400</v>
      </c>
      <c r="N51" s="41">
        <v>1500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8"/>
      <c r="Z51" s="38"/>
      <c r="AA51" s="38"/>
      <c r="AB51" s="41"/>
      <c r="AC51" s="38"/>
      <c r="AD51" s="38"/>
      <c r="AE51" s="38"/>
      <c r="AF51" s="38"/>
      <c r="AG51" s="37">
        <v>6600</v>
      </c>
      <c r="AH51" s="37">
        <v>6600</v>
      </c>
      <c r="AI51" s="68">
        <f t="shared" si="8"/>
        <v>0</v>
      </c>
      <c r="AJ51" s="69">
        <f t="shared" si="9"/>
        <v>1</v>
      </c>
      <c r="AK51" s="69">
        <f t="shared" si="2"/>
        <v>0.507692307692308</v>
      </c>
      <c r="AL51" s="37" t="s">
        <v>154</v>
      </c>
      <c r="AM51" s="75" t="s">
        <v>116</v>
      </c>
      <c r="AN51" s="37" t="s">
        <v>155</v>
      </c>
    </row>
    <row r="52" s="4" customFormat="1" ht="57" customHeight="1" spans="1:40">
      <c r="A52" s="45">
        <v>21</v>
      </c>
      <c r="B52" s="43" t="s">
        <v>156</v>
      </c>
      <c r="C52" s="37" t="s">
        <v>90</v>
      </c>
      <c r="D52" s="44" t="s">
        <v>54</v>
      </c>
      <c r="E52" s="37">
        <v>111231</v>
      </c>
      <c r="F52" s="37">
        <v>10000</v>
      </c>
      <c r="G52" s="37"/>
      <c r="H52" s="37"/>
      <c r="I52" s="41">
        <v>560</v>
      </c>
      <c r="J52" s="41">
        <v>640</v>
      </c>
      <c r="K52" s="41">
        <v>380</v>
      </c>
      <c r="L52" s="41">
        <v>610</v>
      </c>
      <c r="M52" s="41">
        <v>680</v>
      </c>
      <c r="N52" s="41">
        <v>1180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8"/>
      <c r="Z52" s="38"/>
      <c r="AA52" s="38"/>
      <c r="AB52" s="41"/>
      <c r="AC52" s="38"/>
      <c r="AD52" s="38"/>
      <c r="AE52" s="38"/>
      <c r="AF52" s="38"/>
      <c r="AG52" s="37">
        <v>4050</v>
      </c>
      <c r="AH52" s="37">
        <v>4073</v>
      </c>
      <c r="AI52" s="68">
        <f t="shared" si="8"/>
        <v>23</v>
      </c>
      <c r="AJ52" s="69">
        <f t="shared" si="9"/>
        <v>1.00567901234568</v>
      </c>
      <c r="AK52" s="69">
        <f t="shared" si="2"/>
        <v>0.4073</v>
      </c>
      <c r="AL52" s="37" t="s">
        <v>131</v>
      </c>
      <c r="AM52" s="75" t="s">
        <v>157</v>
      </c>
      <c r="AN52" s="37" t="s">
        <v>82</v>
      </c>
    </row>
    <row r="53" s="4" customFormat="1" ht="57" customHeight="1" spans="1:40">
      <c r="A53" s="45">
        <v>22</v>
      </c>
      <c r="B53" s="47" t="s">
        <v>158</v>
      </c>
      <c r="C53" s="37" t="s">
        <v>90</v>
      </c>
      <c r="D53" s="44" t="s">
        <v>159</v>
      </c>
      <c r="E53" s="37">
        <v>55530</v>
      </c>
      <c r="F53" s="37">
        <v>8000</v>
      </c>
      <c r="G53" s="37" t="s">
        <v>48</v>
      </c>
      <c r="H53" s="37"/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8"/>
      <c r="Z53" s="38"/>
      <c r="AA53" s="38"/>
      <c r="AB53" s="41"/>
      <c r="AC53" s="38"/>
      <c r="AD53" s="38"/>
      <c r="AE53" s="38"/>
      <c r="AF53" s="38"/>
      <c r="AG53" s="37">
        <v>2000</v>
      </c>
      <c r="AH53" s="37">
        <v>5700</v>
      </c>
      <c r="AI53" s="68">
        <f t="shared" si="8"/>
        <v>3700</v>
      </c>
      <c r="AJ53" s="69">
        <v>0</v>
      </c>
      <c r="AK53" s="69">
        <f t="shared" si="2"/>
        <v>0.7125</v>
      </c>
      <c r="AL53" s="37" t="s">
        <v>160</v>
      </c>
      <c r="AM53" s="75" t="s">
        <v>161</v>
      </c>
      <c r="AN53" s="37" t="e">
        <v>#N/A</v>
      </c>
    </row>
    <row r="54" s="5" customFormat="1" ht="57" customHeight="1" spans="1:40">
      <c r="A54" s="32"/>
      <c r="B54" s="34" t="s">
        <v>162</v>
      </c>
      <c r="C54" s="37"/>
      <c r="D54" s="37"/>
      <c r="E54" s="34">
        <f t="shared" ref="E54:AH54" si="10">SUM(E55:E62)</f>
        <v>1477446.45</v>
      </c>
      <c r="F54" s="34">
        <f t="shared" si="10"/>
        <v>256708.3</v>
      </c>
      <c r="G54" s="34"/>
      <c r="H54" s="34"/>
      <c r="I54" s="34">
        <f t="shared" si="10"/>
        <v>15478.3</v>
      </c>
      <c r="J54" s="34">
        <f t="shared" si="10"/>
        <v>20525.8</v>
      </c>
      <c r="K54" s="34">
        <f t="shared" si="10"/>
        <v>17158</v>
      </c>
      <c r="L54" s="34">
        <f t="shared" si="10"/>
        <v>28228.75</v>
      </c>
      <c r="M54" s="34">
        <f t="shared" si="10"/>
        <v>20671</v>
      </c>
      <c r="N54" s="34">
        <f t="shared" si="10"/>
        <v>41443.95</v>
      </c>
      <c r="O54" s="34">
        <f t="shared" si="10"/>
        <v>30028</v>
      </c>
      <c r="P54" s="34">
        <f t="shared" si="10"/>
        <v>0</v>
      </c>
      <c r="Q54" s="34">
        <f t="shared" si="10"/>
        <v>30028</v>
      </c>
      <c r="R54" s="34">
        <f t="shared" si="10"/>
        <v>0</v>
      </c>
      <c r="S54" s="34">
        <f t="shared" si="10"/>
        <v>34028</v>
      </c>
      <c r="T54" s="34">
        <f t="shared" si="10"/>
        <v>0</v>
      </c>
      <c r="U54" s="34">
        <f t="shared" si="10"/>
        <v>40028</v>
      </c>
      <c r="V54" s="34">
        <f t="shared" si="10"/>
        <v>0</v>
      </c>
      <c r="W54" s="34">
        <f t="shared" si="10"/>
        <v>42028</v>
      </c>
      <c r="X54" s="34">
        <f t="shared" si="10"/>
        <v>0</v>
      </c>
      <c r="Y54" s="34">
        <f t="shared" si="10"/>
        <v>42028</v>
      </c>
      <c r="Z54" s="34">
        <f t="shared" si="10"/>
        <v>0</v>
      </c>
      <c r="AA54" s="34">
        <f t="shared" si="10"/>
        <v>44028</v>
      </c>
      <c r="AB54" s="34">
        <f t="shared" si="10"/>
        <v>0</v>
      </c>
      <c r="AC54" s="34">
        <f t="shared" si="10"/>
        <v>44028</v>
      </c>
      <c r="AD54" s="34">
        <f t="shared" si="10"/>
        <v>0</v>
      </c>
      <c r="AE54" s="34">
        <f t="shared" si="10"/>
        <v>42028</v>
      </c>
      <c r="AF54" s="34">
        <f t="shared" si="10"/>
        <v>0</v>
      </c>
      <c r="AG54" s="34">
        <f t="shared" si="10"/>
        <v>120113.466666667</v>
      </c>
      <c r="AH54" s="34">
        <f t="shared" si="10"/>
        <v>214710.826666667</v>
      </c>
      <c r="AI54" s="34">
        <f>SUM(AI55:AI76)</f>
        <v>107967.8</v>
      </c>
      <c r="AJ54" s="65">
        <f t="shared" ref="AJ54:AJ56" si="11">AH54/AG54</f>
        <v>1.78756664531649</v>
      </c>
      <c r="AK54" s="65">
        <f t="shared" si="2"/>
        <v>0.836400017711414</v>
      </c>
      <c r="AL54" s="48"/>
      <c r="AM54" s="75"/>
      <c r="AN54" s="37"/>
    </row>
    <row r="55" s="5" customFormat="1" ht="57" customHeight="1" spans="1:40">
      <c r="A55" s="36">
        <v>1</v>
      </c>
      <c r="B55" s="48" t="s">
        <v>163</v>
      </c>
      <c r="C55" s="37" t="s">
        <v>90</v>
      </c>
      <c r="D55" s="37" t="s">
        <v>164</v>
      </c>
      <c r="E55" s="49">
        <v>325819.75</v>
      </c>
      <c r="F55" s="49">
        <v>50000</v>
      </c>
      <c r="G55" s="37"/>
      <c r="H55" s="37"/>
      <c r="I55" s="55">
        <v>1750</v>
      </c>
      <c r="J55" s="55">
        <v>1757.8</v>
      </c>
      <c r="K55" s="41">
        <v>1250</v>
      </c>
      <c r="L55" s="41">
        <v>1660.25</v>
      </c>
      <c r="M55" s="38">
        <v>3500</v>
      </c>
      <c r="N55" s="41">
        <v>6332.25</v>
      </c>
      <c r="O55" s="38">
        <v>3750</v>
      </c>
      <c r="P55" s="38"/>
      <c r="Q55" s="38">
        <v>3750</v>
      </c>
      <c r="R55" s="38"/>
      <c r="S55" s="38">
        <v>4250</v>
      </c>
      <c r="T55" s="38"/>
      <c r="U55" s="38">
        <v>5000</v>
      </c>
      <c r="V55" s="38"/>
      <c r="W55" s="38">
        <v>5250</v>
      </c>
      <c r="X55" s="38"/>
      <c r="Y55" s="38">
        <v>5250</v>
      </c>
      <c r="Z55" s="38"/>
      <c r="AA55" s="38">
        <v>5500</v>
      </c>
      <c r="AB55" s="38"/>
      <c r="AC55" s="38">
        <v>5500</v>
      </c>
      <c r="AD55" s="38"/>
      <c r="AE55" s="38">
        <v>5250</v>
      </c>
      <c r="AF55" s="38"/>
      <c r="AG55" s="37">
        <v>18250</v>
      </c>
      <c r="AH55" s="37">
        <v>20889.55</v>
      </c>
      <c r="AI55" s="68">
        <f t="shared" ref="AI55:AI62" si="12">AH55-AG55</f>
        <v>2639.55</v>
      </c>
      <c r="AJ55" s="69">
        <f t="shared" si="11"/>
        <v>1.14463287671233</v>
      </c>
      <c r="AK55" s="69">
        <f t="shared" si="2"/>
        <v>0.417791</v>
      </c>
      <c r="AL55" s="76" t="s">
        <v>165</v>
      </c>
      <c r="AM55" s="75" t="s">
        <v>166</v>
      </c>
      <c r="AN55" s="37" t="s">
        <v>56</v>
      </c>
    </row>
    <row r="56" s="5" customFormat="1" ht="57" customHeight="1" spans="1:40">
      <c r="A56" s="50">
        <v>2</v>
      </c>
      <c r="B56" s="48" t="s">
        <v>167</v>
      </c>
      <c r="C56" s="37" t="s">
        <v>90</v>
      </c>
      <c r="D56" s="37" t="s">
        <v>110</v>
      </c>
      <c r="E56" s="49">
        <v>722900</v>
      </c>
      <c r="F56" s="49">
        <v>75000</v>
      </c>
      <c r="G56" s="37"/>
      <c r="H56" s="37"/>
      <c r="I56" s="55">
        <v>4070</v>
      </c>
      <c r="J56" s="55">
        <v>5370</v>
      </c>
      <c r="K56" s="41">
        <v>6195.5</v>
      </c>
      <c r="L56" s="41">
        <v>6795.5</v>
      </c>
      <c r="M56" s="38">
        <v>7008.5</v>
      </c>
      <c r="N56" s="41">
        <v>9508.5</v>
      </c>
      <c r="O56" s="38">
        <v>3751</v>
      </c>
      <c r="P56" s="38"/>
      <c r="Q56" s="38">
        <v>3751</v>
      </c>
      <c r="R56" s="38"/>
      <c r="S56" s="38">
        <v>4251</v>
      </c>
      <c r="T56" s="38"/>
      <c r="U56" s="38">
        <v>5001</v>
      </c>
      <c r="V56" s="38"/>
      <c r="W56" s="38">
        <v>5251</v>
      </c>
      <c r="X56" s="38"/>
      <c r="Y56" s="38">
        <v>5251</v>
      </c>
      <c r="Z56" s="38"/>
      <c r="AA56" s="38">
        <v>5501</v>
      </c>
      <c r="AB56" s="38"/>
      <c r="AC56" s="38">
        <v>5501</v>
      </c>
      <c r="AD56" s="38"/>
      <c r="AE56" s="38">
        <v>5251</v>
      </c>
      <c r="AF56" s="38"/>
      <c r="AG56" s="37">
        <v>38738.5</v>
      </c>
      <c r="AH56" s="37">
        <v>81439</v>
      </c>
      <c r="AI56" s="68">
        <f t="shared" si="12"/>
        <v>42700.5</v>
      </c>
      <c r="AJ56" s="69">
        <f t="shared" si="11"/>
        <v>2.10227551402352</v>
      </c>
      <c r="AK56" s="69">
        <f t="shared" si="2"/>
        <v>1.08585333333333</v>
      </c>
      <c r="AL56" s="76" t="s">
        <v>168</v>
      </c>
      <c r="AM56" s="76" t="s">
        <v>168</v>
      </c>
      <c r="AN56" s="76" t="s">
        <v>168</v>
      </c>
    </row>
    <row r="57" s="5" customFormat="1" ht="57" customHeight="1" spans="1:40">
      <c r="A57" s="50">
        <v>3</v>
      </c>
      <c r="B57" s="48" t="s">
        <v>169</v>
      </c>
      <c r="C57" s="37" t="s">
        <v>90</v>
      </c>
      <c r="D57" s="37" t="s">
        <v>67</v>
      </c>
      <c r="E57" s="49">
        <v>31389</v>
      </c>
      <c r="F57" s="49">
        <v>7500</v>
      </c>
      <c r="G57" s="37" t="s">
        <v>48</v>
      </c>
      <c r="H57" s="37"/>
      <c r="I57" s="55">
        <v>0</v>
      </c>
      <c r="J57" s="55">
        <v>0</v>
      </c>
      <c r="K57" s="41">
        <v>0</v>
      </c>
      <c r="L57" s="41">
        <v>0</v>
      </c>
      <c r="M57" s="38">
        <v>0</v>
      </c>
      <c r="N57" s="41">
        <v>0</v>
      </c>
      <c r="O57" s="38">
        <v>3752</v>
      </c>
      <c r="P57" s="38"/>
      <c r="Q57" s="38">
        <v>3752</v>
      </c>
      <c r="R57" s="38"/>
      <c r="S57" s="38">
        <v>4252</v>
      </c>
      <c r="T57" s="38"/>
      <c r="U57" s="38">
        <v>5002</v>
      </c>
      <c r="V57" s="38"/>
      <c r="W57" s="38">
        <v>5252</v>
      </c>
      <c r="X57" s="38"/>
      <c r="Y57" s="38">
        <v>5252</v>
      </c>
      <c r="Z57" s="38"/>
      <c r="AA57" s="38">
        <v>5502</v>
      </c>
      <c r="AB57" s="38"/>
      <c r="AC57" s="38">
        <v>5502</v>
      </c>
      <c r="AD57" s="38"/>
      <c r="AE57" s="38">
        <v>5252</v>
      </c>
      <c r="AF57" s="38"/>
      <c r="AG57" s="37">
        <v>1000</v>
      </c>
      <c r="AH57" s="37">
        <v>1001</v>
      </c>
      <c r="AI57" s="68">
        <f t="shared" si="12"/>
        <v>1</v>
      </c>
      <c r="AJ57" s="69">
        <v>0</v>
      </c>
      <c r="AK57" s="69">
        <f t="shared" si="2"/>
        <v>0.133466666666667</v>
      </c>
      <c r="AL57" s="76" t="s">
        <v>170</v>
      </c>
      <c r="AM57" s="75" t="s">
        <v>116</v>
      </c>
      <c r="AN57" s="37" t="e">
        <v>#N/A</v>
      </c>
    </row>
    <row r="58" s="5" customFormat="1" ht="57" customHeight="1" spans="1:40">
      <c r="A58" s="50">
        <v>4</v>
      </c>
      <c r="B58" s="48" t="s">
        <v>171</v>
      </c>
      <c r="C58" s="37" t="s">
        <v>90</v>
      </c>
      <c r="D58" s="37" t="s">
        <v>74</v>
      </c>
      <c r="E58" s="49">
        <v>17384.5</v>
      </c>
      <c r="F58" s="49">
        <v>2375</v>
      </c>
      <c r="G58" s="37"/>
      <c r="H58" s="37" t="s">
        <v>84</v>
      </c>
      <c r="I58" s="55">
        <v>25</v>
      </c>
      <c r="J58" s="55">
        <v>41.5</v>
      </c>
      <c r="K58" s="41">
        <v>62.5</v>
      </c>
      <c r="L58" s="41">
        <v>62.5</v>
      </c>
      <c r="M58" s="38">
        <v>237.5</v>
      </c>
      <c r="N58" s="41">
        <v>400</v>
      </c>
      <c r="O58" s="38">
        <v>3753</v>
      </c>
      <c r="P58" s="38"/>
      <c r="Q58" s="38">
        <v>3753</v>
      </c>
      <c r="R58" s="38"/>
      <c r="S58" s="38">
        <v>4253</v>
      </c>
      <c r="T58" s="38"/>
      <c r="U58" s="38">
        <v>5003</v>
      </c>
      <c r="V58" s="38"/>
      <c r="W58" s="38">
        <v>5253</v>
      </c>
      <c r="X58" s="38"/>
      <c r="Y58" s="38">
        <v>5253</v>
      </c>
      <c r="Z58" s="38"/>
      <c r="AA58" s="38">
        <v>5503</v>
      </c>
      <c r="AB58" s="38"/>
      <c r="AC58" s="38">
        <v>5503</v>
      </c>
      <c r="AD58" s="38"/>
      <c r="AE58" s="38">
        <v>5253</v>
      </c>
      <c r="AF58" s="38"/>
      <c r="AG58" s="37">
        <v>1025</v>
      </c>
      <c r="AH58" s="37">
        <v>769.25</v>
      </c>
      <c r="AI58" s="68">
        <f t="shared" si="12"/>
        <v>-255.75</v>
      </c>
      <c r="AJ58" s="69">
        <f t="shared" ref="AJ58:AJ66" si="13">AH58/AG58</f>
        <v>0.750487804878049</v>
      </c>
      <c r="AK58" s="69">
        <f t="shared" si="2"/>
        <v>0.323894736842105</v>
      </c>
      <c r="AL58" s="76" t="s">
        <v>118</v>
      </c>
      <c r="AM58" s="75" t="s">
        <v>166</v>
      </c>
      <c r="AN58" s="37" t="s">
        <v>56</v>
      </c>
    </row>
    <row r="59" s="5" customFormat="1" ht="57" customHeight="1" spans="1:40">
      <c r="A59" s="50">
        <v>5</v>
      </c>
      <c r="B59" s="48" t="s">
        <v>172</v>
      </c>
      <c r="C59" s="37" t="s">
        <v>90</v>
      </c>
      <c r="D59" s="37" t="s">
        <v>47</v>
      </c>
      <c r="E59" s="49">
        <v>21533</v>
      </c>
      <c r="F59" s="49">
        <v>2500</v>
      </c>
      <c r="G59" s="37"/>
      <c r="H59" s="37" t="s">
        <v>48</v>
      </c>
      <c r="I59" s="55">
        <v>500</v>
      </c>
      <c r="J59" s="55">
        <v>526</v>
      </c>
      <c r="K59" s="41">
        <v>250</v>
      </c>
      <c r="L59" s="41">
        <v>503</v>
      </c>
      <c r="M59" s="38">
        <v>500</v>
      </c>
      <c r="N59" s="41">
        <v>861.5</v>
      </c>
      <c r="O59" s="38">
        <v>3754</v>
      </c>
      <c r="P59" s="38"/>
      <c r="Q59" s="38">
        <v>3754</v>
      </c>
      <c r="R59" s="38"/>
      <c r="S59" s="38">
        <v>4254</v>
      </c>
      <c r="T59" s="38"/>
      <c r="U59" s="38">
        <v>5004</v>
      </c>
      <c r="V59" s="38"/>
      <c r="W59" s="38">
        <v>5254</v>
      </c>
      <c r="X59" s="38"/>
      <c r="Y59" s="38">
        <v>5254</v>
      </c>
      <c r="Z59" s="38"/>
      <c r="AA59" s="38">
        <v>5504</v>
      </c>
      <c r="AB59" s="38"/>
      <c r="AC59" s="38">
        <v>5504</v>
      </c>
      <c r="AD59" s="38"/>
      <c r="AE59" s="38">
        <v>5254</v>
      </c>
      <c r="AF59" s="38"/>
      <c r="AG59" s="37">
        <v>2500</v>
      </c>
      <c r="AH59" s="37">
        <v>2603.5</v>
      </c>
      <c r="AI59" s="68">
        <f t="shared" si="12"/>
        <v>103.5</v>
      </c>
      <c r="AJ59" s="69">
        <f t="shared" si="13"/>
        <v>1.0414</v>
      </c>
      <c r="AK59" s="69">
        <f t="shared" si="2"/>
        <v>1.0414</v>
      </c>
      <c r="AL59" s="76" t="s">
        <v>170</v>
      </c>
      <c r="AM59" s="75" t="s">
        <v>116</v>
      </c>
      <c r="AN59" s="37" t="s">
        <v>56</v>
      </c>
    </row>
    <row r="60" s="6" customFormat="1" ht="57" customHeight="1" spans="1:40">
      <c r="A60" s="44">
        <v>6</v>
      </c>
      <c r="B60" s="48" t="s">
        <v>173</v>
      </c>
      <c r="C60" s="37" t="s">
        <v>90</v>
      </c>
      <c r="D60" s="37" t="s">
        <v>159</v>
      </c>
      <c r="E60" s="49">
        <v>266666.7</v>
      </c>
      <c r="F60" s="49">
        <v>103333.3</v>
      </c>
      <c r="G60" s="37" t="s">
        <v>100</v>
      </c>
      <c r="H60" s="37"/>
      <c r="I60" s="55">
        <v>8333.3</v>
      </c>
      <c r="J60" s="55">
        <v>12022</v>
      </c>
      <c r="K60" s="41">
        <v>8600</v>
      </c>
      <c r="L60" s="41">
        <v>17978</v>
      </c>
      <c r="M60" s="38">
        <v>8400</v>
      </c>
      <c r="N60" s="41">
        <v>22416.7</v>
      </c>
      <c r="O60" s="38">
        <v>3755</v>
      </c>
      <c r="P60" s="38"/>
      <c r="Q60" s="38">
        <v>3755</v>
      </c>
      <c r="R60" s="38"/>
      <c r="S60" s="38">
        <v>4255</v>
      </c>
      <c r="T60" s="38"/>
      <c r="U60" s="38">
        <v>5005</v>
      </c>
      <c r="V60" s="38"/>
      <c r="W60" s="38">
        <v>5255</v>
      </c>
      <c r="X60" s="38"/>
      <c r="Y60" s="38">
        <v>5255</v>
      </c>
      <c r="Z60" s="38"/>
      <c r="AA60" s="38">
        <v>5505</v>
      </c>
      <c r="AB60" s="38"/>
      <c r="AC60" s="38">
        <v>5505</v>
      </c>
      <c r="AD60" s="38"/>
      <c r="AE60" s="38">
        <v>5255</v>
      </c>
      <c r="AF60" s="38"/>
      <c r="AG60" s="37">
        <v>51599.9666666667</v>
      </c>
      <c r="AH60" s="37">
        <v>100000.026666667</v>
      </c>
      <c r="AI60" s="68">
        <f t="shared" si="12"/>
        <v>48400.0600000003</v>
      </c>
      <c r="AJ60" s="69">
        <f t="shared" si="13"/>
        <v>1.93798626484901</v>
      </c>
      <c r="AK60" s="69">
        <f t="shared" si="2"/>
        <v>0.967742505723392</v>
      </c>
      <c r="AL60" s="76" t="s">
        <v>168</v>
      </c>
      <c r="AM60" s="76" t="s">
        <v>168</v>
      </c>
      <c r="AN60" s="76" t="s">
        <v>168</v>
      </c>
    </row>
    <row r="61" s="7" customFormat="1" ht="57" customHeight="1" spans="1:40">
      <c r="A61" s="44">
        <v>7</v>
      </c>
      <c r="B61" s="48" t="s">
        <v>174</v>
      </c>
      <c r="C61" s="37" t="s">
        <v>90</v>
      </c>
      <c r="D61" s="37" t="s">
        <v>42</v>
      </c>
      <c r="E61" s="49">
        <v>88511</v>
      </c>
      <c r="F61" s="49">
        <v>15000</v>
      </c>
      <c r="G61" s="37"/>
      <c r="H61" s="37"/>
      <c r="I61" s="55">
        <v>650</v>
      </c>
      <c r="J61" s="55">
        <v>650</v>
      </c>
      <c r="K61" s="41">
        <v>650</v>
      </c>
      <c r="L61" s="41">
        <v>965</v>
      </c>
      <c r="M61" s="38">
        <v>825</v>
      </c>
      <c r="N61" s="41">
        <v>1575</v>
      </c>
      <c r="O61" s="38">
        <v>3756</v>
      </c>
      <c r="P61" s="38"/>
      <c r="Q61" s="38">
        <v>3756</v>
      </c>
      <c r="R61" s="38"/>
      <c r="S61" s="38">
        <v>4256</v>
      </c>
      <c r="T61" s="38"/>
      <c r="U61" s="38">
        <v>5006</v>
      </c>
      <c r="V61" s="38"/>
      <c r="W61" s="38">
        <v>5256</v>
      </c>
      <c r="X61" s="38"/>
      <c r="Y61" s="38">
        <v>5256</v>
      </c>
      <c r="Z61" s="38"/>
      <c r="AA61" s="38">
        <v>5506</v>
      </c>
      <c r="AB61" s="38"/>
      <c r="AC61" s="38">
        <v>5506</v>
      </c>
      <c r="AD61" s="38"/>
      <c r="AE61" s="38">
        <v>5256</v>
      </c>
      <c r="AF61" s="38"/>
      <c r="AG61" s="37">
        <v>6000</v>
      </c>
      <c r="AH61" s="37">
        <v>6920</v>
      </c>
      <c r="AI61" s="68">
        <f t="shared" si="12"/>
        <v>920</v>
      </c>
      <c r="AJ61" s="69">
        <f t="shared" si="13"/>
        <v>1.15333333333333</v>
      </c>
      <c r="AK61" s="69">
        <f t="shared" si="2"/>
        <v>0.461333333333333</v>
      </c>
      <c r="AL61" s="76" t="s">
        <v>131</v>
      </c>
      <c r="AM61" s="75" t="s">
        <v>175</v>
      </c>
      <c r="AN61" s="75" t="s">
        <v>56</v>
      </c>
    </row>
    <row r="62" s="8" customFormat="1" ht="57" customHeight="1" spans="1:40">
      <c r="A62" s="44">
        <v>8</v>
      </c>
      <c r="B62" s="48" t="s">
        <v>176</v>
      </c>
      <c r="C62" s="37" t="s">
        <v>90</v>
      </c>
      <c r="D62" s="37" t="s">
        <v>91</v>
      </c>
      <c r="E62" s="49">
        <v>3242.5</v>
      </c>
      <c r="F62" s="49">
        <v>1000</v>
      </c>
      <c r="G62" s="37"/>
      <c r="H62" s="37" t="s">
        <v>48</v>
      </c>
      <c r="I62" s="57">
        <v>150</v>
      </c>
      <c r="J62" s="55">
        <v>158.5</v>
      </c>
      <c r="K62" s="41">
        <v>150</v>
      </c>
      <c r="L62" s="41">
        <v>264.5</v>
      </c>
      <c r="M62" s="38">
        <v>200</v>
      </c>
      <c r="N62" s="41">
        <v>350</v>
      </c>
      <c r="O62" s="38">
        <v>3757</v>
      </c>
      <c r="P62" s="38"/>
      <c r="Q62" s="38">
        <v>3757</v>
      </c>
      <c r="R62" s="38"/>
      <c r="S62" s="38">
        <v>4257</v>
      </c>
      <c r="T62" s="38"/>
      <c r="U62" s="38">
        <v>5007</v>
      </c>
      <c r="V62" s="38"/>
      <c r="W62" s="38">
        <v>5257</v>
      </c>
      <c r="X62" s="38"/>
      <c r="Y62" s="38">
        <v>5257</v>
      </c>
      <c r="Z62" s="38"/>
      <c r="AA62" s="38">
        <v>5507</v>
      </c>
      <c r="AB62" s="38"/>
      <c r="AC62" s="38">
        <v>5507</v>
      </c>
      <c r="AD62" s="38"/>
      <c r="AE62" s="38">
        <v>5257</v>
      </c>
      <c r="AF62" s="38"/>
      <c r="AG62" s="37">
        <v>1000</v>
      </c>
      <c r="AH62" s="37">
        <v>1088.5</v>
      </c>
      <c r="AI62" s="68">
        <f t="shared" si="12"/>
        <v>88.5</v>
      </c>
      <c r="AJ62" s="69">
        <f t="shared" si="13"/>
        <v>1.0885</v>
      </c>
      <c r="AK62" s="69">
        <f t="shared" si="2"/>
        <v>1.0885</v>
      </c>
      <c r="AL62" s="76" t="s">
        <v>170</v>
      </c>
      <c r="AM62" s="70" t="s">
        <v>116</v>
      </c>
      <c r="AN62" s="37" t="e">
        <v>#N/A</v>
      </c>
    </row>
    <row r="63" s="9" customFormat="1" ht="57" customHeight="1" spans="1:40">
      <c r="A63" s="32"/>
      <c r="B63" s="34" t="s">
        <v>177</v>
      </c>
      <c r="C63" s="37"/>
      <c r="D63" s="34"/>
      <c r="E63" s="51">
        <f t="shared" ref="E63:AH63" si="14">SUM(E64:E80)</f>
        <v>461917</v>
      </c>
      <c r="F63" s="51">
        <f t="shared" si="14"/>
        <v>73256</v>
      </c>
      <c r="G63" s="51"/>
      <c r="H63" s="51"/>
      <c r="I63" s="51">
        <f t="shared" si="14"/>
        <v>4950</v>
      </c>
      <c r="J63" s="51">
        <f t="shared" si="14"/>
        <v>5612</v>
      </c>
      <c r="K63" s="51">
        <f t="shared" si="14"/>
        <v>2974</v>
      </c>
      <c r="L63" s="51">
        <f t="shared" si="14"/>
        <v>3760</v>
      </c>
      <c r="M63" s="51">
        <f t="shared" si="14"/>
        <v>7235</v>
      </c>
      <c r="N63" s="51">
        <f t="shared" si="14"/>
        <v>9162.96</v>
      </c>
      <c r="O63" s="51">
        <f t="shared" si="14"/>
        <v>2437</v>
      </c>
      <c r="P63" s="51">
        <f t="shared" si="14"/>
        <v>0</v>
      </c>
      <c r="Q63" s="51">
        <f t="shared" si="14"/>
        <v>3500</v>
      </c>
      <c r="R63" s="51">
        <f t="shared" si="14"/>
        <v>0</v>
      </c>
      <c r="S63" s="51">
        <f t="shared" si="14"/>
        <v>1650</v>
      </c>
      <c r="T63" s="51">
        <f t="shared" si="14"/>
        <v>0</v>
      </c>
      <c r="U63" s="51">
        <f t="shared" si="14"/>
        <v>1650</v>
      </c>
      <c r="V63" s="51">
        <f t="shared" si="14"/>
        <v>0</v>
      </c>
      <c r="W63" s="51">
        <f t="shared" si="14"/>
        <v>1700</v>
      </c>
      <c r="X63" s="51">
        <f t="shared" si="14"/>
        <v>0</v>
      </c>
      <c r="Y63" s="51">
        <f t="shared" si="14"/>
        <v>2100</v>
      </c>
      <c r="Z63" s="51">
        <f t="shared" si="14"/>
        <v>0</v>
      </c>
      <c r="AA63" s="51">
        <f t="shared" si="14"/>
        <v>2100</v>
      </c>
      <c r="AB63" s="51">
        <f t="shared" si="14"/>
        <v>0</v>
      </c>
      <c r="AC63" s="51">
        <f t="shared" si="14"/>
        <v>2100</v>
      </c>
      <c r="AD63" s="51">
        <f t="shared" si="14"/>
        <v>0</v>
      </c>
      <c r="AE63" s="51">
        <f t="shared" si="14"/>
        <v>2200</v>
      </c>
      <c r="AF63" s="51">
        <f t="shared" si="14"/>
        <v>0</v>
      </c>
      <c r="AG63" s="51">
        <f t="shared" si="14"/>
        <v>33279</v>
      </c>
      <c r="AH63" s="51">
        <f t="shared" si="14"/>
        <v>40674.2</v>
      </c>
      <c r="AI63" s="51">
        <f t="shared" ref="AG63:AI63" si="15">SUM(AI64:AI80)</f>
        <v>7395.2</v>
      </c>
      <c r="AJ63" s="65">
        <f t="shared" si="13"/>
        <v>1.22221821569158</v>
      </c>
      <c r="AK63" s="65">
        <f t="shared" si="2"/>
        <v>0.555233700993775</v>
      </c>
      <c r="AL63" s="30"/>
      <c r="AM63" s="70"/>
      <c r="AN63" s="34"/>
    </row>
    <row r="64" s="10" customFormat="1" ht="57" customHeight="1" spans="1:40">
      <c r="A64" s="52">
        <v>1</v>
      </c>
      <c r="B64" s="37" t="s">
        <v>178</v>
      </c>
      <c r="C64" s="37" t="s">
        <v>73</v>
      </c>
      <c r="D64" s="37" t="s">
        <v>159</v>
      </c>
      <c r="E64" s="53">
        <v>2840</v>
      </c>
      <c r="F64" s="53">
        <v>840</v>
      </c>
      <c r="G64" s="53" t="s">
        <v>126</v>
      </c>
      <c r="H64" s="53"/>
      <c r="I64" s="37">
        <v>0</v>
      </c>
      <c r="J64" s="37">
        <v>0</v>
      </c>
      <c r="K64" s="37">
        <v>0</v>
      </c>
      <c r="L64" s="37">
        <v>0</v>
      </c>
      <c r="M64" s="58">
        <v>40</v>
      </c>
      <c r="N64" s="37">
        <v>140</v>
      </c>
      <c r="O64" s="37">
        <v>50</v>
      </c>
      <c r="P64" s="37"/>
      <c r="Q64" s="37">
        <v>50</v>
      </c>
      <c r="R64" s="37"/>
      <c r="S64" s="37">
        <v>50</v>
      </c>
      <c r="T64" s="37"/>
      <c r="U64" s="37">
        <v>50</v>
      </c>
      <c r="V64" s="37"/>
      <c r="W64" s="37">
        <v>100</v>
      </c>
      <c r="X64" s="37"/>
      <c r="Y64" s="37">
        <v>100</v>
      </c>
      <c r="Z64" s="37"/>
      <c r="AA64" s="37">
        <v>100</v>
      </c>
      <c r="AB64" s="37"/>
      <c r="AC64" s="37">
        <v>100</v>
      </c>
      <c r="AD64" s="37"/>
      <c r="AE64" s="37">
        <v>200</v>
      </c>
      <c r="AF64" s="37"/>
      <c r="AG64" s="37">
        <v>190</v>
      </c>
      <c r="AH64" s="37">
        <v>731.97</v>
      </c>
      <c r="AI64" s="68">
        <f t="shared" ref="AI64:AI80" si="16">AH64-AG64</f>
        <v>541.97</v>
      </c>
      <c r="AJ64" s="69">
        <f t="shared" si="13"/>
        <v>3.85247368421053</v>
      </c>
      <c r="AK64" s="69">
        <f t="shared" si="2"/>
        <v>0.871392857142857</v>
      </c>
      <c r="AL64" s="37" t="s">
        <v>76</v>
      </c>
      <c r="AM64" s="70" t="s">
        <v>79</v>
      </c>
      <c r="AN64" s="37" t="s">
        <v>56</v>
      </c>
    </row>
    <row r="65" s="11" customFormat="1" ht="57" customHeight="1" spans="1:40">
      <c r="A65" s="52">
        <v>2</v>
      </c>
      <c r="B65" s="37" t="s">
        <v>179</v>
      </c>
      <c r="C65" s="37" t="s">
        <v>73</v>
      </c>
      <c r="D65" s="37" t="s">
        <v>91</v>
      </c>
      <c r="E65" s="37">
        <v>20749</v>
      </c>
      <c r="F65" s="37">
        <v>5400</v>
      </c>
      <c r="G65" s="37"/>
      <c r="H65" s="37" t="s">
        <v>75</v>
      </c>
      <c r="I65" s="37">
        <v>600</v>
      </c>
      <c r="J65" s="37">
        <v>800</v>
      </c>
      <c r="K65" s="37">
        <v>300</v>
      </c>
      <c r="L65" s="37">
        <v>500</v>
      </c>
      <c r="M65" s="58">
        <v>900</v>
      </c>
      <c r="N65" s="37">
        <v>1000</v>
      </c>
      <c r="O65" s="37">
        <v>900</v>
      </c>
      <c r="P65" s="37"/>
      <c r="Q65" s="37">
        <v>900</v>
      </c>
      <c r="R65" s="37"/>
      <c r="S65" s="37">
        <v>600</v>
      </c>
      <c r="T65" s="37"/>
      <c r="U65" s="37">
        <v>600</v>
      </c>
      <c r="V65" s="37"/>
      <c r="W65" s="37">
        <v>600</v>
      </c>
      <c r="X65" s="37"/>
      <c r="Y65" s="37">
        <v>0</v>
      </c>
      <c r="Z65" s="37"/>
      <c r="AA65" s="37">
        <v>0</v>
      </c>
      <c r="AB65" s="37"/>
      <c r="AC65" s="37">
        <v>0</v>
      </c>
      <c r="AD65" s="37"/>
      <c r="AE65" s="37">
        <v>0</v>
      </c>
      <c r="AF65" s="37"/>
      <c r="AG65" s="37">
        <v>4600</v>
      </c>
      <c r="AH65" s="37">
        <v>4870</v>
      </c>
      <c r="AI65" s="68">
        <f t="shared" si="16"/>
        <v>270</v>
      </c>
      <c r="AJ65" s="69">
        <f t="shared" si="13"/>
        <v>1.05869565217391</v>
      </c>
      <c r="AK65" s="69">
        <f t="shared" si="2"/>
        <v>0.901851851851852</v>
      </c>
      <c r="AL65" s="37" t="s">
        <v>180</v>
      </c>
      <c r="AM65" s="70" t="s">
        <v>79</v>
      </c>
      <c r="AN65" s="37" t="s">
        <v>40</v>
      </c>
    </row>
    <row r="66" s="11" customFormat="1" ht="57" customHeight="1" spans="1:40">
      <c r="A66" s="52">
        <v>3</v>
      </c>
      <c r="B66" s="37" t="s">
        <v>181</v>
      </c>
      <c r="C66" s="37" t="s">
        <v>73</v>
      </c>
      <c r="D66" s="37" t="s">
        <v>47</v>
      </c>
      <c r="E66" s="37">
        <v>8122</v>
      </c>
      <c r="F66" s="37">
        <v>450</v>
      </c>
      <c r="G66" s="37"/>
      <c r="H66" s="37" t="s">
        <v>84</v>
      </c>
      <c r="I66" s="37">
        <v>48</v>
      </c>
      <c r="J66" s="37">
        <v>50</v>
      </c>
      <c r="K66" s="37">
        <v>60</v>
      </c>
      <c r="L66" s="37">
        <v>100</v>
      </c>
      <c r="M66" s="58">
        <v>180</v>
      </c>
      <c r="N66" s="37">
        <v>200</v>
      </c>
      <c r="O66" s="37">
        <v>162</v>
      </c>
      <c r="P66" s="37"/>
      <c r="Q66" s="37">
        <v>0</v>
      </c>
      <c r="R66" s="37"/>
      <c r="S66" s="37">
        <v>0</v>
      </c>
      <c r="T66" s="37"/>
      <c r="U66" s="37">
        <v>0</v>
      </c>
      <c r="V66" s="37"/>
      <c r="W66" s="37">
        <v>0</v>
      </c>
      <c r="X66" s="37"/>
      <c r="Y66" s="37">
        <v>0</v>
      </c>
      <c r="Z66" s="37"/>
      <c r="AA66" s="37">
        <v>0</v>
      </c>
      <c r="AB66" s="37"/>
      <c r="AC66" s="37">
        <v>0</v>
      </c>
      <c r="AD66" s="37"/>
      <c r="AE66" s="37">
        <v>0</v>
      </c>
      <c r="AF66" s="37"/>
      <c r="AG66" s="37">
        <v>450</v>
      </c>
      <c r="AH66" s="37">
        <v>644.37</v>
      </c>
      <c r="AI66" s="68">
        <f t="shared" si="16"/>
        <v>194.37</v>
      </c>
      <c r="AJ66" s="69">
        <f t="shared" si="13"/>
        <v>1.43193333333333</v>
      </c>
      <c r="AK66" s="69">
        <f t="shared" si="2"/>
        <v>1.43193333333333</v>
      </c>
      <c r="AL66" s="37" t="s">
        <v>76</v>
      </c>
      <c r="AM66" s="70" t="s">
        <v>79</v>
      </c>
      <c r="AN66" s="37" t="s">
        <v>60</v>
      </c>
    </row>
    <row r="67" s="10" customFormat="1" ht="57" customHeight="1" spans="1:40">
      <c r="A67" s="52">
        <v>4</v>
      </c>
      <c r="B67" s="37" t="s">
        <v>182</v>
      </c>
      <c r="C67" s="37" t="s">
        <v>73</v>
      </c>
      <c r="D67" s="37" t="s">
        <v>51</v>
      </c>
      <c r="E67" s="37">
        <v>6100</v>
      </c>
      <c r="F67" s="37">
        <v>1750</v>
      </c>
      <c r="G67" s="37" t="s">
        <v>101</v>
      </c>
      <c r="H67" s="77"/>
      <c r="I67" s="37">
        <v>0</v>
      </c>
      <c r="J67" s="37">
        <v>0</v>
      </c>
      <c r="K67" s="79">
        <v>0</v>
      </c>
      <c r="L67" s="38">
        <v>0</v>
      </c>
      <c r="M67" s="80">
        <v>0</v>
      </c>
      <c r="N67" s="38">
        <v>0</v>
      </c>
      <c r="O67" s="79">
        <v>0</v>
      </c>
      <c r="P67" s="38"/>
      <c r="Q67" s="88">
        <v>1750</v>
      </c>
      <c r="R67" s="38"/>
      <c r="S67" s="88">
        <v>0</v>
      </c>
      <c r="T67" s="38"/>
      <c r="U67" s="79">
        <v>0</v>
      </c>
      <c r="V67" s="38"/>
      <c r="W67" s="79">
        <v>0</v>
      </c>
      <c r="X67" s="38"/>
      <c r="Y67" s="79">
        <v>0</v>
      </c>
      <c r="Z67" s="38"/>
      <c r="AA67" s="79">
        <v>0</v>
      </c>
      <c r="AB67" s="38"/>
      <c r="AC67" s="79">
        <v>0</v>
      </c>
      <c r="AD67" s="38"/>
      <c r="AE67" s="79">
        <v>0</v>
      </c>
      <c r="AF67" s="38"/>
      <c r="AG67" s="37">
        <v>0</v>
      </c>
      <c r="AH67" s="37">
        <v>0</v>
      </c>
      <c r="AI67" s="68">
        <f t="shared" si="16"/>
        <v>0</v>
      </c>
      <c r="AJ67" s="69">
        <v>0</v>
      </c>
      <c r="AK67" s="69">
        <f t="shared" si="2"/>
        <v>0</v>
      </c>
      <c r="AL67" s="37" t="s">
        <v>183</v>
      </c>
      <c r="AM67" s="70" t="s">
        <v>81</v>
      </c>
      <c r="AN67" s="37" t="s">
        <v>82</v>
      </c>
    </row>
    <row r="68" s="11" customFormat="1" ht="57" customHeight="1" spans="1:40">
      <c r="A68" s="52">
        <v>5</v>
      </c>
      <c r="B68" s="37" t="s">
        <v>184</v>
      </c>
      <c r="C68" s="37" t="s">
        <v>90</v>
      </c>
      <c r="D68" s="37" t="s">
        <v>159</v>
      </c>
      <c r="E68" s="37">
        <v>13000</v>
      </c>
      <c r="F68" s="37">
        <v>10200</v>
      </c>
      <c r="G68" s="37" t="s">
        <v>100</v>
      </c>
      <c r="H68" s="53"/>
      <c r="I68" s="37">
        <v>10</v>
      </c>
      <c r="J68" s="37">
        <v>10</v>
      </c>
      <c r="K68" s="37">
        <v>10</v>
      </c>
      <c r="L68" s="38">
        <v>10</v>
      </c>
      <c r="M68" s="58">
        <f>300+400</f>
        <v>700</v>
      </c>
      <c r="N68" s="49">
        <v>585</v>
      </c>
      <c r="O68" s="37"/>
      <c r="P68" s="38"/>
      <c r="Q68" s="37"/>
      <c r="R68" s="38"/>
      <c r="S68" s="37"/>
      <c r="T68" s="38"/>
      <c r="U68" s="37"/>
      <c r="V68" s="38"/>
      <c r="W68" s="37"/>
      <c r="X68" s="38"/>
      <c r="Y68" s="37"/>
      <c r="Z68" s="38"/>
      <c r="AA68" s="37"/>
      <c r="AB68" s="38"/>
      <c r="AC68" s="37"/>
      <c r="AD68" s="38"/>
      <c r="AE68" s="37"/>
      <c r="AF68" s="38"/>
      <c r="AG68" s="37">
        <v>3520</v>
      </c>
      <c r="AH68" s="37">
        <v>3670</v>
      </c>
      <c r="AI68" s="68">
        <f t="shared" si="16"/>
        <v>150</v>
      </c>
      <c r="AJ68" s="69">
        <f t="shared" ref="AJ68:AJ80" si="17">AH68/AG68</f>
        <v>1.04261363636364</v>
      </c>
      <c r="AK68" s="69">
        <f t="shared" si="2"/>
        <v>0.359803921568627</v>
      </c>
      <c r="AL68" s="37" t="s">
        <v>185</v>
      </c>
      <c r="AM68" s="70" t="s">
        <v>77</v>
      </c>
      <c r="AN68" s="37" t="s">
        <v>40</v>
      </c>
    </row>
    <row r="69" s="11" customFormat="1" ht="57" customHeight="1" spans="1:40">
      <c r="A69" s="52">
        <v>6</v>
      </c>
      <c r="B69" s="37" t="s">
        <v>186</v>
      </c>
      <c r="C69" s="37" t="s">
        <v>90</v>
      </c>
      <c r="D69" s="37" t="s">
        <v>54</v>
      </c>
      <c r="E69" s="53">
        <v>13500</v>
      </c>
      <c r="F69" s="53">
        <v>7300</v>
      </c>
      <c r="G69" s="77"/>
      <c r="H69" s="77"/>
      <c r="I69" s="37">
        <v>600</v>
      </c>
      <c r="J69" s="41">
        <v>200</v>
      </c>
      <c r="K69" s="37">
        <v>680</v>
      </c>
      <c r="L69" s="38">
        <v>130</v>
      </c>
      <c r="M69" s="58">
        <v>300</v>
      </c>
      <c r="N69" s="41">
        <v>600</v>
      </c>
      <c r="O69" s="37"/>
      <c r="P69" s="38"/>
      <c r="Q69" s="37"/>
      <c r="R69" s="38"/>
      <c r="S69" s="37"/>
      <c r="T69" s="38"/>
      <c r="U69" s="37"/>
      <c r="V69" s="38"/>
      <c r="W69" s="37"/>
      <c r="X69" s="38"/>
      <c r="Y69" s="37"/>
      <c r="Z69" s="38"/>
      <c r="AA69" s="37"/>
      <c r="AB69" s="38"/>
      <c r="AC69" s="37"/>
      <c r="AD69" s="38"/>
      <c r="AE69" s="37"/>
      <c r="AF69" s="38"/>
      <c r="AG69" s="37">
        <v>3460</v>
      </c>
      <c r="AH69" s="37">
        <v>2960</v>
      </c>
      <c r="AI69" s="68">
        <f t="shared" si="16"/>
        <v>-500</v>
      </c>
      <c r="AJ69" s="69">
        <f t="shared" si="17"/>
        <v>0.855491329479769</v>
      </c>
      <c r="AK69" s="69">
        <f t="shared" si="2"/>
        <v>0.405479452054795</v>
      </c>
      <c r="AL69" s="37" t="s">
        <v>187</v>
      </c>
      <c r="AM69" s="70" t="s">
        <v>77</v>
      </c>
      <c r="AN69" s="37" t="s">
        <v>40</v>
      </c>
    </row>
    <row r="70" s="11" customFormat="1" ht="57" customHeight="1" spans="1:40">
      <c r="A70" s="52">
        <v>7</v>
      </c>
      <c r="B70" s="37" t="s">
        <v>188</v>
      </c>
      <c r="C70" s="37" t="s">
        <v>90</v>
      </c>
      <c r="D70" s="37" t="s">
        <v>91</v>
      </c>
      <c r="E70" s="37">
        <v>7545</v>
      </c>
      <c r="F70" s="37">
        <v>5204</v>
      </c>
      <c r="G70" s="37"/>
      <c r="H70" s="37" t="s">
        <v>84</v>
      </c>
      <c r="I70" s="37">
        <v>460</v>
      </c>
      <c r="J70" s="41">
        <v>395</v>
      </c>
      <c r="K70" s="37">
        <v>194</v>
      </c>
      <c r="L70" s="38">
        <v>200</v>
      </c>
      <c r="M70" s="58">
        <v>470</v>
      </c>
      <c r="N70" s="81">
        <v>529</v>
      </c>
      <c r="O70" s="37"/>
      <c r="P70" s="38"/>
      <c r="Q70" s="37"/>
      <c r="R70" s="38"/>
      <c r="S70" s="37"/>
      <c r="T70" s="38"/>
      <c r="U70" s="37"/>
      <c r="V70" s="38"/>
      <c r="W70" s="37"/>
      <c r="X70" s="38"/>
      <c r="Y70" s="37"/>
      <c r="Z70" s="38"/>
      <c r="AA70" s="37"/>
      <c r="AB70" s="38"/>
      <c r="AC70" s="37"/>
      <c r="AD70" s="38"/>
      <c r="AE70" s="37"/>
      <c r="AF70" s="38"/>
      <c r="AG70" s="37">
        <v>2854</v>
      </c>
      <c r="AH70" s="37">
        <v>2869</v>
      </c>
      <c r="AI70" s="68">
        <f t="shared" si="16"/>
        <v>15</v>
      </c>
      <c r="AJ70" s="69">
        <f t="shared" si="17"/>
        <v>1.0052557813595</v>
      </c>
      <c r="AK70" s="69">
        <f t="shared" ref="AK70:AK80" si="18">AH70/F70</f>
        <v>0.55130668716372</v>
      </c>
      <c r="AL70" s="37" t="s">
        <v>129</v>
      </c>
      <c r="AM70" s="70" t="s">
        <v>77</v>
      </c>
      <c r="AN70" s="37" t="s">
        <v>60</v>
      </c>
    </row>
    <row r="71" s="11" customFormat="1" ht="57" customHeight="1" spans="1:40">
      <c r="A71" s="52">
        <v>8</v>
      </c>
      <c r="B71" s="71" t="s">
        <v>189</v>
      </c>
      <c r="C71" s="37" t="s">
        <v>36</v>
      </c>
      <c r="D71" s="37" t="s">
        <v>159</v>
      </c>
      <c r="E71" s="37">
        <v>27000</v>
      </c>
      <c r="F71" s="37">
        <v>13000</v>
      </c>
      <c r="G71" s="53" t="s">
        <v>126</v>
      </c>
      <c r="H71" s="53"/>
      <c r="I71" s="82">
        <v>0</v>
      </c>
      <c r="J71" s="82">
        <v>122</v>
      </c>
      <c r="K71" s="82">
        <v>0</v>
      </c>
      <c r="L71" s="82">
        <v>0</v>
      </c>
      <c r="M71" s="83">
        <v>400</v>
      </c>
      <c r="N71" s="37">
        <v>390</v>
      </c>
      <c r="O71" s="37">
        <v>800</v>
      </c>
      <c r="P71" s="37"/>
      <c r="Q71" s="37">
        <v>800</v>
      </c>
      <c r="R71" s="37"/>
      <c r="S71" s="37">
        <v>1000</v>
      </c>
      <c r="T71" s="82"/>
      <c r="U71" s="37">
        <v>1000</v>
      </c>
      <c r="V71" s="82"/>
      <c r="W71" s="37">
        <v>1000</v>
      </c>
      <c r="X71" s="82"/>
      <c r="Y71" s="37">
        <v>2000</v>
      </c>
      <c r="Z71" s="82"/>
      <c r="AA71" s="37">
        <v>2000</v>
      </c>
      <c r="AB71" s="82"/>
      <c r="AC71" s="37">
        <v>2000</v>
      </c>
      <c r="AD71" s="82"/>
      <c r="AE71" s="37">
        <v>2000</v>
      </c>
      <c r="AF71" s="82"/>
      <c r="AG71" s="37">
        <v>2208</v>
      </c>
      <c r="AH71" s="37">
        <v>1825</v>
      </c>
      <c r="AI71" s="68">
        <f t="shared" si="16"/>
        <v>-383</v>
      </c>
      <c r="AJ71" s="69">
        <f t="shared" si="17"/>
        <v>0.826539855072464</v>
      </c>
      <c r="AK71" s="69">
        <f t="shared" si="18"/>
        <v>0.140384615384615</v>
      </c>
      <c r="AL71" s="37" t="s">
        <v>190</v>
      </c>
      <c r="AM71" s="70" t="s">
        <v>39</v>
      </c>
      <c r="AN71" s="37" t="s">
        <v>60</v>
      </c>
    </row>
    <row r="72" s="11" customFormat="1" ht="57" customHeight="1" spans="1:40">
      <c r="A72" s="52">
        <v>9</v>
      </c>
      <c r="B72" s="37" t="s">
        <v>191</v>
      </c>
      <c r="C72" s="37" t="s">
        <v>73</v>
      </c>
      <c r="D72" s="37" t="s">
        <v>67</v>
      </c>
      <c r="E72" s="37">
        <v>42500</v>
      </c>
      <c r="F72" s="37">
        <v>8000</v>
      </c>
      <c r="G72" s="71" t="s">
        <v>100</v>
      </c>
      <c r="H72" s="37"/>
      <c r="I72" s="37">
        <v>100</v>
      </c>
      <c r="J72" s="41">
        <v>725</v>
      </c>
      <c r="K72" s="37">
        <v>400</v>
      </c>
      <c r="L72" s="84">
        <v>950</v>
      </c>
      <c r="M72" s="58">
        <v>1000</v>
      </c>
      <c r="N72" s="41">
        <v>1850</v>
      </c>
      <c r="O72" s="37"/>
      <c r="P72" s="84"/>
      <c r="Q72" s="37"/>
      <c r="R72" s="41"/>
      <c r="S72" s="37"/>
      <c r="T72" s="41"/>
      <c r="U72" s="37"/>
      <c r="V72" s="37"/>
      <c r="W72" s="37"/>
      <c r="X72" s="37"/>
      <c r="Y72" s="37"/>
      <c r="Z72" s="37"/>
      <c r="AA72" s="37"/>
      <c r="AB72" s="37"/>
      <c r="AC72" s="37"/>
      <c r="AD72" s="41"/>
      <c r="AE72" s="37"/>
      <c r="AF72" s="38"/>
      <c r="AG72" s="37">
        <v>4000</v>
      </c>
      <c r="AH72" s="37">
        <v>9280</v>
      </c>
      <c r="AI72" s="68">
        <f t="shared" si="16"/>
        <v>5280</v>
      </c>
      <c r="AJ72" s="69">
        <f t="shared" si="17"/>
        <v>2.32</v>
      </c>
      <c r="AK72" s="69">
        <f t="shared" si="18"/>
        <v>1.16</v>
      </c>
      <c r="AL72" s="37" t="s">
        <v>192</v>
      </c>
      <c r="AM72" s="89" t="s">
        <v>59</v>
      </c>
      <c r="AN72" s="37" t="s">
        <v>60</v>
      </c>
    </row>
    <row r="73" s="11" customFormat="1" ht="57" customHeight="1" spans="1:40">
      <c r="A73" s="52">
        <v>10</v>
      </c>
      <c r="B73" s="37" t="s">
        <v>193</v>
      </c>
      <c r="C73" s="37" t="s">
        <v>73</v>
      </c>
      <c r="D73" s="37" t="s">
        <v>67</v>
      </c>
      <c r="E73" s="37">
        <v>32800</v>
      </c>
      <c r="F73" s="37">
        <v>8000</v>
      </c>
      <c r="G73" s="37" t="s">
        <v>126</v>
      </c>
      <c r="H73" s="37"/>
      <c r="I73" s="37">
        <v>0</v>
      </c>
      <c r="J73" s="41">
        <v>0</v>
      </c>
      <c r="K73" s="37">
        <v>0</v>
      </c>
      <c r="L73" s="39">
        <v>0</v>
      </c>
      <c r="M73" s="37">
        <v>500</v>
      </c>
      <c r="N73" s="85">
        <v>530</v>
      </c>
      <c r="O73" s="37"/>
      <c r="P73" s="39"/>
      <c r="Q73" s="37"/>
      <c r="R73" s="38"/>
      <c r="S73" s="37"/>
      <c r="T73" s="38"/>
      <c r="U73" s="37"/>
      <c r="V73" s="37"/>
      <c r="W73" s="37"/>
      <c r="X73" s="38"/>
      <c r="Y73" s="37"/>
      <c r="Z73" s="37"/>
      <c r="AA73" s="37"/>
      <c r="AB73" s="37"/>
      <c r="AC73" s="37"/>
      <c r="AD73" s="38"/>
      <c r="AE73" s="37"/>
      <c r="AF73" s="38"/>
      <c r="AG73" s="37">
        <v>2000</v>
      </c>
      <c r="AH73" s="37">
        <v>2230</v>
      </c>
      <c r="AI73" s="68">
        <f t="shared" si="16"/>
        <v>230</v>
      </c>
      <c r="AJ73" s="69">
        <f t="shared" si="17"/>
        <v>1.115</v>
      </c>
      <c r="AK73" s="69">
        <f t="shared" si="18"/>
        <v>0.27875</v>
      </c>
      <c r="AL73" s="37" t="s">
        <v>194</v>
      </c>
      <c r="AM73" s="75" t="s">
        <v>59</v>
      </c>
      <c r="AN73" s="37" t="s">
        <v>40</v>
      </c>
    </row>
    <row r="74" s="11" customFormat="1" ht="57" customHeight="1" spans="1:40">
      <c r="A74" s="52">
        <v>11</v>
      </c>
      <c r="B74" s="37" t="s">
        <v>195</v>
      </c>
      <c r="C74" s="37" t="s">
        <v>90</v>
      </c>
      <c r="D74" s="37" t="s">
        <v>196</v>
      </c>
      <c r="E74" s="37">
        <v>14471</v>
      </c>
      <c r="F74" s="37">
        <v>600</v>
      </c>
      <c r="G74" s="37"/>
      <c r="H74" s="37" t="s">
        <v>84</v>
      </c>
      <c r="I74" s="37">
        <v>0</v>
      </c>
      <c r="J74" s="41">
        <v>0</v>
      </c>
      <c r="K74" s="37">
        <v>0</v>
      </c>
      <c r="L74" s="39">
        <v>0</v>
      </c>
      <c r="M74" s="58">
        <v>50</v>
      </c>
      <c r="N74" s="81">
        <v>52</v>
      </c>
      <c r="O74" s="37"/>
      <c r="P74" s="39"/>
      <c r="Q74" s="37"/>
      <c r="R74" s="38"/>
      <c r="S74" s="37"/>
      <c r="T74" s="38"/>
      <c r="U74" s="37"/>
      <c r="V74" s="38"/>
      <c r="W74" s="37"/>
      <c r="X74" s="38"/>
      <c r="Y74" s="37"/>
      <c r="Z74" s="37"/>
      <c r="AA74" s="37"/>
      <c r="AB74" s="37"/>
      <c r="AC74" s="37"/>
      <c r="AD74" s="38"/>
      <c r="AE74" s="37"/>
      <c r="AF74" s="38"/>
      <c r="AG74" s="37">
        <v>220</v>
      </c>
      <c r="AH74" s="37">
        <v>351.9</v>
      </c>
      <c r="AI74" s="68">
        <f t="shared" si="16"/>
        <v>131.9</v>
      </c>
      <c r="AJ74" s="69">
        <f t="shared" si="17"/>
        <v>1.59954545454545</v>
      </c>
      <c r="AK74" s="69">
        <f t="shared" si="18"/>
        <v>0.5865</v>
      </c>
      <c r="AL74" s="37" t="s">
        <v>76</v>
      </c>
      <c r="AM74" s="70" t="s">
        <v>77</v>
      </c>
      <c r="AN74" s="37" t="s">
        <v>82</v>
      </c>
    </row>
    <row r="75" s="11" customFormat="1" ht="57" customHeight="1" spans="1:40">
      <c r="A75" s="52">
        <v>12</v>
      </c>
      <c r="B75" s="37" t="s">
        <v>197</v>
      </c>
      <c r="C75" s="37" t="s">
        <v>90</v>
      </c>
      <c r="D75" s="37" t="s">
        <v>198</v>
      </c>
      <c r="E75" s="37">
        <v>24297</v>
      </c>
      <c r="F75" s="37">
        <v>500</v>
      </c>
      <c r="G75" s="37"/>
      <c r="H75" s="37" t="s">
        <v>48</v>
      </c>
      <c r="I75" s="37">
        <v>50</v>
      </c>
      <c r="J75" s="84">
        <v>60</v>
      </c>
      <c r="K75" s="37">
        <v>70</v>
      </c>
      <c r="L75" s="39">
        <v>70</v>
      </c>
      <c r="M75" s="58">
        <v>100</v>
      </c>
      <c r="N75" s="41">
        <v>110</v>
      </c>
      <c r="O75" s="37"/>
      <c r="P75" s="84"/>
      <c r="Q75" s="37"/>
      <c r="R75" s="38"/>
      <c r="S75" s="37"/>
      <c r="T75" s="38"/>
      <c r="U75" s="37"/>
      <c r="V75" s="38"/>
      <c r="W75" s="37"/>
      <c r="X75" s="38"/>
      <c r="Y75" s="37"/>
      <c r="Z75" s="38"/>
      <c r="AA75" s="37"/>
      <c r="AB75" s="38"/>
      <c r="AC75" s="37"/>
      <c r="AD75" s="38"/>
      <c r="AE75" s="37"/>
      <c r="AF75" s="38"/>
      <c r="AG75" s="37">
        <v>560</v>
      </c>
      <c r="AH75" s="37">
        <v>605</v>
      </c>
      <c r="AI75" s="68">
        <f t="shared" si="16"/>
        <v>45</v>
      </c>
      <c r="AJ75" s="69">
        <f t="shared" si="17"/>
        <v>1.08035714285714</v>
      </c>
      <c r="AK75" s="69">
        <f t="shared" si="18"/>
        <v>1.21</v>
      </c>
      <c r="AL75" s="37" t="s">
        <v>76</v>
      </c>
      <c r="AM75" s="75" t="s">
        <v>77</v>
      </c>
      <c r="AN75" s="37" t="s">
        <v>56</v>
      </c>
    </row>
    <row r="76" s="11" customFormat="1" ht="57" customHeight="1" spans="1:40">
      <c r="A76" s="52">
        <v>13</v>
      </c>
      <c r="B76" s="37" t="s">
        <v>199</v>
      </c>
      <c r="C76" s="37" t="s">
        <v>90</v>
      </c>
      <c r="D76" s="37" t="s">
        <v>110</v>
      </c>
      <c r="E76" s="37">
        <v>150000</v>
      </c>
      <c r="F76" s="37">
        <v>5000</v>
      </c>
      <c r="G76" s="37"/>
      <c r="H76" s="37"/>
      <c r="I76" s="37">
        <v>300</v>
      </c>
      <c r="J76" s="41">
        <v>300</v>
      </c>
      <c r="K76" s="37">
        <v>300</v>
      </c>
      <c r="L76" s="38">
        <v>300</v>
      </c>
      <c r="M76" s="58">
        <v>400</v>
      </c>
      <c r="N76" s="41">
        <v>400</v>
      </c>
      <c r="O76" s="37"/>
      <c r="P76" s="38"/>
      <c r="Q76" s="37"/>
      <c r="R76" s="38"/>
      <c r="S76" s="37"/>
      <c r="T76" s="38"/>
      <c r="U76" s="37"/>
      <c r="V76" s="38"/>
      <c r="W76" s="37"/>
      <c r="X76" s="38"/>
      <c r="Y76" s="37"/>
      <c r="Z76" s="38"/>
      <c r="AA76" s="37"/>
      <c r="AB76" s="38"/>
      <c r="AC76" s="37"/>
      <c r="AD76" s="38"/>
      <c r="AE76" s="37"/>
      <c r="AF76" s="38"/>
      <c r="AG76" s="37">
        <v>2000</v>
      </c>
      <c r="AH76" s="37">
        <v>2000</v>
      </c>
      <c r="AI76" s="68">
        <f t="shared" si="16"/>
        <v>0</v>
      </c>
      <c r="AJ76" s="69">
        <f t="shared" si="17"/>
        <v>1</v>
      </c>
      <c r="AK76" s="69">
        <f t="shared" si="18"/>
        <v>0.4</v>
      </c>
      <c r="AL76" s="37" t="s">
        <v>200</v>
      </c>
      <c r="AM76" s="75" t="s">
        <v>77</v>
      </c>
      <c r="AN76" s="37" t="s">
        <v>40</v>
      </c>
    </row>
    <row r="77" s="11" customFormat="1" ht="57" customHeight="1" spans="1:40">
      <c r="A77" s="52">
        <v>14</v>
      </c>
      <c r="B77" s="53" t="s">
        <v>201</v>
      </c>
      <c r="C77" s="37" t="s">
        <v>73</v>
      </c>
      <c r="D77" s="37" t="s">
        <v>198</v>
      </c>
      <c r="E77" s="53">
        <v>9044</v>
      </c>
      <c r="F77" s="53">
        <v>50</v>
      </c>
      <c r="G77" s="53"/>
      <c r="H77" s="53" t="s">
        <v>48</v>
      </c>
      <c r="I77" s="37">
        <v>0</v>
      </c>
      <c r="J77" s="41">
        <v>0</v>
      </c>
      <c r="K77" s="37">
        <v>0</v>
      </c>
      <c r="L77" s="38">
        <v>0</v>
      </c>
      <c r="M77" s="86">
        <v>25</v>
      </c>
      <c r="N77" s="38">
        <v>25</v>
      </c>
      <c r="O77" s="87">
        <v>25</v>
      </c>
      <c r="P77" s="38"/>
      <c r="Q77" s="37">
        <v>0</v>
      </c>
      <c r="R77" s="37"/>
      <c r="S77" s="37">
        <v>0</v>
      </c>
      <c r="T77" s="37"/>
      <c r="U77" s="37">
        <v>0</v>
      </c>
      <c r="V77" s="37"/>
      <c r="W77" s="37">
        <v>0</v>
      </c>
      <c r="X77" s="37"/>
      <c r="Y77" s="37">
        <v>0</v>
      </c>
      <c r="Z77" s="38"/>
      <c r="AA77" s="37">
        <v>0</v>
      </c>
      <c r="AB77" s="38"/>
      <c r="AC77" s="37">
        <v>0</v>
      </c>
      <c r="AD77" s="37"/>
      <c r="AE77" s="37">
        <v>0</v>
      </c>
      <c r="AF77" s="37"/>
      <c r="AG77" s="37">
        <v>25</v>
      </c>
      <c r="AH77" s="37">
        <v>135</v>
      </c>
      <c r="AI77" s="68">
        <f t="shared" si="16"/>
        <v>110</v>
      </c>
      <c r="AJ77" s="69">
        <f t="shared" si="17"/>
        <v>5.4</v>
      </c>
      <c r="AK77" s="69">
        <f t="shared" si="18"/>
        <v>2.7</v>
      </c>
      <c r="AL77" s="37" t="s">
        <v>76</v>
      </c>
      <c r="AM77" s="70" t="s">
        <v>77</v>
      </c>
      <c r="AN77" s="37" t="s">
        <v>40</v>
      </c>
    </row>
    <row r="78" s="11" customFormat="1" ht="57" customHeight="1" spans="1:40">
      <c r="A78" s="52">
        <v>15</v>
      </c>
      <c r="B78" s="37" t="s">
        <v>202</v>
      </c>
      <c r="C78" s="37" t="s">
        <v>73</v>
      </c>
      <c r="D78" s="37" t="s">
        <v>196</v>
      </c>
      <c r="E78" s="37">
        <v>34000</v>
      </c>
      <c r="F78" s="37">
        <v>4500</v>
      </c>
      <c r="G78" s="37"/>
      <c r="H78" s="37" t="s">
        <v>203</v>
      </c>
      <c r="I78" s="37">
        <v>2000</v>
      </c>
      <c r="J78" s="41">
        <v>2000</v>
      </c>
      <c r="K78" s="37">
        <v>500</v>
      </c>
      <c r="L78" s="38">
        <v>500</v>
      </c>
      <c r="M78" s="58">
        <v>1500</v>
      </c>
      <c r="N78" s="38">
        <v>2500</v>
      </c>
      <c r="O78" s="37">
        <v>500</v>
      </c>
      <c r="P78" s="38"/>
      <c r="Q78" s="37">
        <v>0</v>
      </c>
      <c r="R78" s="38"/>
      <c r="S78" s="37">
        <v>0</v>
      </c>
      <c r="T78" s="38"/>
      <c r="U78" s="37">
        <v>0</v>
      </c>
      <c r="V78" s="38"/>
      <c r="W78" s="37">
        <v>0</v>
      </c>
      <c r="X78" s="38"/>
      <c r="Y78" s="37">
        <v>0</v>
      </c>
      <c r="Z78" s="38"/>
      <c r="AA78" s="37">
        <v>0</v>
      </c>
      <c r="AB78" s="38"/>
      <c r="AC78" s="37">
        <v>0</v>
      </c>
      <c r="AD78" s="38"/>
      <c r="AE78" s="37">
        <v>0</v>
      </c>
      <c r="AF78" s="38"/>
      <c r="AG78" s="37">
        <v>4800</v>
      </c>
      <c r="AH78" s="37">
        <v>5900</v>
      </c>
      <c r="AI78" s="68">
        <f t="shared" si="16"/>
        <v>1100</v>
      </c>
      <c r="AJ78" s="69">
        <f t="shared" si="17"/>
        <v>1.22916666666667</v>
      </c>
      <c r="AK78" s="69">
        <f t="shared" si="18"/>
        <v>1.31111111111111</v>
      </c>
      <c r="AL78" s="37" t="s">
        <v>204</v>
      </c>
      <c r="AM78" s="70" t="s">
        <v>81</v>
      </c>
      <c r="AN78" s="37" t="s">
        <v>82</v>
      </c>
    </row>
    <row r="79" s="11" customFormat="1" ht="57" customHeight="1" spans="1:40">
      <c r="A79" s="52">
        <v>16</v>
      </c>
      <c r="B79" s="37" t="s">
        <v>205</v>
      </c>
      <c r="C79" s="37" t="s">
        <v>73</v>
      </c>
      <c r="D79" s="37" t="s">
        <v>47</v>
      </c>
      <c r="E79" s="52">
        <v>26249</v>
      </c>
      <c r="F79" s="53">
        <v>360</v>
      </c>
      <c r="G79" s="78"/>
      <c r="H79" s="53" t="s">
        <v>84</v>
      </c>
      <c r="I79" s="37">
        <v>120</v>
      </c>
      <c r="J79" s="37">
        <v>150</v>
      </c>
      <c r="K79" s="37">
        <v>120</v>
      </c>
      <c r="L79" s="37">
        <v>150</v>
      </c>
      <c r="M79" s="58">
        <v>120</v>
      </c>
      <c r="N79" s="37">
        <v>221.96</v>
      </c>
      <c r="O79" s="37">
        <v>0</v>
      </c>
      <c r="P79" s="37"/>
      <c r="Q79" s="37">
        <v>0</v>
      </c>
      <c r="R79" s="37"/>
      <c r="S79" s="37">
        <v>0</v>
      </c>
      <c r="T79" s="37"/>
      <c r="U79" s="37">
        <v>0</v>
      </c>
      <c r="V79" s="37"/>
      <c r="W79" s="37">
        <v>0</v>
      </c>
      <c r="X79" s="37"/>
      <c r="Y79" s="37">
        <v>0</v>
      </c>
      <c r="Z79" s="37"/>
      <c r="AA79" s="37">
        <v>0</v>
      </c>
      <c r="AB79" s="37"/>
      <c r="AC79" s="37">
        <v>0</v>
      </c>
      <c r="AD79" s="37"/>
      <c r="AE79" s="37">
        <v>0</v>
      </c>
      <c r="AF79" s="37"/>
      <c r="AG79" s="37">
        <v>360</v>
      </c>
      <c r="AH79" s="37">
        <v>521.96</v>
      </c>
      <c r="AI79" s="68">
        <f t="shared" si="16"/>
        <v>161.96</v>
      </c>
      <c r="AJ79" s="69">
        <f t="shared" si="17"/>
        <v>1.44988888888889</v>
      </c>
      <c r="AK79" s="69">
        <f t="shared" si="18"/>
        <v>1.44988888888889</v>
      </c>
      <c r="AL79" s="37" t="s">
        <v>76</v>
      </c>
      <c r="AM79" s="75" t="s">
        <v>79</v>
      </c>
      <c r="AN79" s="37" t="s">
        <v>82</v>
      </c>
    </row>
    <row r="80" s="11" customFormat="1" ht="57" customHeight="1" spans="1:40">
      <c r="A80" s="52">
        <v>17</v>
      </c>
      <c r="B80" s="53" t="s">
        <v>206</v>
      </c>
      <c r="C80" s="37" t="s">
        <v>73</v>
      </c>
      <c r="D80" s="37" t="s">
        <v>207</v>
      </c>
      <c r="E80" s="53">
        <v>29700</v>
      </c>
      <c r="F80" s="53">
        <v>2102</v>
      </c>
      <c r="G80" s="77"/>
      <c r="H80" s="53" t="s">
        <v>48</v>
      </c>
      <c r="I80" s="37">
        <v>662</v>
      </c>
      <c r="J80" s="37">
        <v>800</v>
      </c>
      <c r="K80" s="45">
        <v>340</v>
      </c>
      <c r="L80" s="45">
        <v>850</v>
      </c>
      <c r="M80" s="58">
        <v>550</v>
      </c>
      <c r="N80" s="37">
        <v>30</v>
      </c>
      <c r="O80" s="37"/>
      <c r="P80" s="37"/>
      <c r="Q80" s="37"/>
      <c r="R80" s="41"/>
      <c r="S80" s="37"/>
      <c r="T80" s="38"/>
      <c r="U80" s="37"/>
      <c r="V80" s="37"/>
      <c r="W80" s="37"/>
      <c r="X80" s="37"/>
      <c r="Y80" s="37"/>
      <c r="Z80" s="37"/>
      <c r="AA80" s="37"/>
      <c r="AB80" s="37"/>
      <c r="AC80" s="41"/>
      <c r="AD80" s="38"/>
      <c r="AE80" s="38"/>
      <c r="AF80" s="38"/>
      <c r="AG80" s="37">
        <v>2032</v>
      </c>
      <c r="AH80" s="37">
        <v>2080</v>
      </c>
      <c r="AI80" s="68">
        <f t="shared" si="16"/>
        <v>48</v>
      </c>
      <c r="AJ80" s="69">
        <f t="shared" si="17"/>
        <v>1.02362204724409</v>
      </c>
      <c r="AK80" s="69">
        <f t="shared" si="18"/>
        <v>0.9895337773549</v>
      </c>
      <c r="AL80" s="37" t="s">
        <v>208</v>
      </c>
      <c r="AM80" s="75" t="s">
        <v>59</v>
      </c>
      <c r="AN80" s="37" t="s">
        <v>60</v>
      </c>
    </row>
  </sheetData>
  <protectedRanges>
    <protectedRange sqref="AM8" name="Range1"/>
    <protectedRange sqref="AM9" name="Range1_1"/>
    <protectedRange sqref="AM10" name="Range1_2"/>
    <protectedRange sqref="AM11" name="Range1_3"/>
    <protectedRange sqref="AM12" name="Range1_4"/>
    <protectedRange sqref="AM13" name="Range1_5"/>
    <protectedRange sqref="AM14" name="Range1_6"/>
    <protectedRange sqref="AM15" name="Range1_7"/>
    <protectedRange sqref="AM17" name="Range1_8"/>
    <protectedRange sqref="AM18 AM25:AM28" name="Range1_9"/>
    <protectedRange sqref="AM19" name="Range1_10"/>
    <protectedRange sqref="AM20" name="Range1_11"/>
    <protectedRange sqref="AM21" name="Range1_12"/>
    <protectedRange sqref="AM22" name="Range1_13"/>
    <protectedRange sqref="AM23" name="Range1_14"/>
    <protectedRange sqref="AN23" name="Range1_15"/>
  </protectedRanges>
  <autoFilter ref="A4:AN80">
    <extLst/>
  </autoFilter>
  <mergeCells count="25">
    <mergeCell ref="A2:AN2"/>
    <mergeCell ref="F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4:A5"/>
    <mergeCell ref="B4:B5"/>
    <mergeCell ref="D4:D5"/>
    <mergeCell ref="E4:E5"/>
    <mergeCell ref="AI4:AI5"/>
    <mergeCell ref="AJ4:AJ5"/>
    <mergeCell ref="AK4:AK5"/>
    <mergeCell ref="AL4:AL5"/>
    <mergeCell ref="AM4:AM5"/>
    <mergeCell ref="AN4:AN5"/>
  </mergeCells>
  <printOptions horizontalCentered="1"/>
  <pageMargins left="0.393055555555556" right="0.215972222222222" top="0.590277777777778" bottom="0.550694444444444" header="0.314583333333333" footer="0.314583333333333"/>
  <pageSetup paperSize="8" scale="72" fitToHeight="0" orientation="portrait" horizontalDpi="600" verticalDpi="200"/>
  <headerFooter alignWithMargins="0"/>
  <ignoredErrors>
    <ignoredError sqref="E6:F6 AG6:AH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1-6月报表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重点办</dc:creator>
  <cp:lastModifiedBy>荒九命</cp:lastModifiedBy>
  <dcterms:created xsi:type="dcterms:W3CDTF">2019-08-13T12:56:00Z</dcterms:created>
  <dcterms:modified xsi:type="dcterms:W3CDTF">2022-08-08T08:05:49Z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D11ABC933D9F44AB9C7309278032358F</vt:lpwstr>
  </property>
</Properties>
</file>